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59.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8.xml" ContentType="application/vnd.openxmlformats-officedocument.drawingml.chart+xml"/>
  <Override PartName="/xl/charts/chart57.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3945" windowWidth="24240" windowHeight="8010" tabRatio="816"/>
  </bookViews>
  <sheets>
    <sheet name="GJNH" sheetId="1" r:id="rId1"/>
    <sheet name="GJNH Bed Occupancy &amp; Wait List" sheetId="10" r:id="rId2"/>
    <sheet name="GJ Research Institute" sheetId="17" state="hidden" r:id="rId3"/>
    <sheet name="GJ Conference Hotel" sheetId="18" r:id="rId4"/>
  </sheets>
  <definedNames>
    <definedName name="_xlnm.Print_Area" localSheetId="3">'GJ Conference Hotel'!$A$1:$AE$51</definedName>
    <definedName name="_xlnm.Print_Area" localSheetId="2">'GJ Research Institute'!$A$1:$AE$30</definedName>
    <definedName name="_xlnm.Print_Area" localSheetId="0">GJNH!$A$1:$AE$114</definedName>
    <definedName name="_xlnm.Print_Area" localSheetId="1">'GJNH Bed Occupancy &amp; Wait List'!$A$1:$AE$79</definedName>
    <definedName name="_xlnm.Print_Titles" localSheetId="3">'GJ Conference Hotel'!$1:$2</definedName>
    <definedName name="_xlnm.Print_Titles" localSheetId="2">'GJ Research Institute'!$1:$2</definedName>
    <definedName name="_xlnm.Print_Titles" localSheetId="0">GJNH!$1:$2</definedName>
    <definedName name="_xlnm.Print_Titles" localSheetId="1">'GJNH Bed Occupancy &amp; Wait List'!$1:$3</definedName>
  </definedNames>
  <calcPr calcId="125725"/>
</workbook>
</file>

<file path=xl/calcChain.xml><?xml version="1.0" encoding="utf-8"?>
<calcChain xmlns="http://schemas.openxmlformats.org/spreadsheetml/2006/main">
  <c r="V88" i="1"/>
  <c r="U8"/>
  <c r="U10"/>
  <c r="U88" l="1"/>
  <c r="T88" l="1"/>
  <c r="T15" l="1"/>
  <c r="S8"/>
  <c r="T8"/>
  <c r="T10"/>
  <c r="S10"/>
  <c r="Q25" l="1"/>
  <c r="N25"/>
  <c r="K25"/>
  <c r="H25"/>
  <c r="H23"/>
  <c r="G26"/>
  <c r="H26"/>
  <c r="I26"/>
  <c r="K23" s="1"/>
  <c r="S26"/>
  <c r="R10" l="1"/>
  <c r="R26" s="1"/>
  <c r="R8" l="1"/>
  <c r="I88" l="1"/>
  <c r="J88"/>
  <c r="K88"/>
  <c r="L88"/>
  <c r="M88"/>
  <c r="N88"/>
  <c r="O88"/>
  <c r="Q88"/>
  <c r="H88"/>
  <c r="T26" l="1"/>
  <c r="T23" s="1"/>
  <c r="U26"/>
  <c r="V26"/>
  <c r="W26"/>
  <c r="X26"/>
  <c r="Y26"/>
  <c r="Z26"/>
  <c r="AA26"/>
  <c r="AB26"/>
  <c r="AC26"/>
  <c r="Q55" l="1"/>
  <c r="P10" l="1"/>
  <c r="P26" s="1"/>
  <c r="O10"/>
  <c r="O26" s="1"/>
  <c r="Q23" s="1"/>
  <c r="N10"/>
  <c r="N26" s="1"/>
  <c r="M10"/>
  <c r="L10"/>
  <c r="L26" s="1"/>
  <c r="I10"/>
  <c r="H10"/>
  <c r="G10"/>
  <c r="M8" l="1"/>
  <c r="M26"/>
  <c r="N23" s="1"/>
  <c r="N8"/>
  <c r="L8"/>
  <c r="P8"/>
  <c r="O8"/>
  <c r="V21" i="17" l="1"/>
  <c r="U21"/>
  <c r="T21"/>
  <c r="J21"/>
  <c r="I21"/>
  <c r="H21"/>
</calcChain>
</file>

<file path=xl/sharedStrings.xml><?xml version="1.0" encoding="utf-8"?>
<sst xmlns="http://schemas.openxmlformats.org/spreadsheetml/2006/main" count="529" uniqueCount="249">
  <si>
    <t>Key Performance Indicators</t>
  </si>
  <si>
    <t>Reporting Period</t>
  </si>
  <si>
    <r>
      <t>FINANCIAL GOVERNANCE</t>
    </r>
    <r>
      <rPr>
        <b/>
        <sz val="12"/>
        <rFont val="Arial"/>
        <family val="2"/>
      </rPr>
      <t xml:space="preserve"> - Ensure delivery of service within agreed resources</t>
    </r>
  </si>
  <si>
    <r>
      <t xml:space="preserve">OPERATIONAL GOVERNANCE - </t>
    </r>
    <r>
      <rPr>
        <b/>
        <sz val="11"/>
        <rFont val="Arial"/>
        <family val="2"/>
      </rPr>
      <t>We are operationally effective and deliver a value for money service</t>
    </r>
  </si>
  <si>
    <t>CLINICAL GOVERNANCE:  Meeting the requirements of the Infection Control Programme</t>
  </si>
  <si>
    <r>
      <t>STAFF GOVERNANCE:</t>
    </r>
    <r>
      <rPr>
        <b/>
        <sz val="12"/>
        <rFont val="Arial"/>
        <family val="2"/>
      </rPr>
      <t xml:space="preserve">  Treated fairly and consistently</t>
    </r>
  </si>
  <si>
    <r>
      <t>STAFF GOVERNANCE</t>
    </r>
    <r>
      <rPr>
        <b/>
        <sz val="12"/>
        <rFont val="Arial"/>
        <family val="2"/>
      </rPr>
      <t>:  Appropriately trained</t>
    </r>
  </si>
  <si>
    <t>Key</t>
  </si>
  <si>
    <t>Objective on track to complete by agreed date.  Marked "completed" if achieved.</t>
  </si>
  <si>
    <t>Objective still likely to be achieved but likely to be delayed.</t>
  </si>
  <si>
    <t>On or below 4% = Green                               Above 4% = Red</t>
  </si>
  <si>
    <t>Maps to Quality Ambition</t>
  </si>
  <si>
    <t>Effective</t>
  </si>
  <si>
    <t>Person centred</t>
  </si>
  <si>
    <r>
      <t>STAFF GOVERNANCE</t>
    </r>
    <r>
      <rPr>
        <b/>
        <sz val="12"/>
        <rFont val="Arial"/>
        <family val="2"/>
      </rPr>
      <t>:  Safe and Healthy Work Environment</t>
    </r>
  </si>
  <si>
    <r>
      <t xml:space="preserve">RESEARCH GOVERNANCE - </t>
    </r>
    <r>
      <rPr>
        <b/>
        <sz val="12"/>
        <rFont val="Arial"/>
        <family val="2"/>
      </rPr>
      <t>Deliver a research governance service which is safe and effective, supported by the organisations clinical governance and risk management activities.</t>
    </r>
  </si>
  <si>
    <t xml:space="preserve"> </t>
  </si>
  <si>
    <t>Key Performance Indicator</t>
  </si>
  <si>
    <t>KPI No</t>
  </si>
  <si>
    <r>
      <t>STAFF GOVERNANCE</t>
    </r>
    <r>
      <rPr>
        <b/>
        <sz val="12"/>
        <rFont val="Arial"/>
        <family val="2"/>
      </rPr>
      <t>:  Treated Fairly and Consistently</t>
    </r>
  </si>
  <si>
    <t>COMPLAINTS MANAGEMENT</t>
  </si>
  <si>
    <t>Objective may not be met</t>
  </si>
  <si>
    <t>Safe</t>
  </si>
  <si>
    <r>
      <rPr>
        <b/>
        <sz val="11"/>
        <rFont val="Arial"/>
        <family val="2"/>
      </rPr>
      <t xml:space="preserve">Clostridium difficile infections (CDI) in ages 15+
</t>
    </r>
    <r>
      <rPr>
        <sz val="11"/>
        <rFont val="Arial"/>
        <family val="2"/>
      </rPr>
      <t>Maintain at 0.10 cases per 1000 total acute occupied bed days or lower</t>
    </r>
  </si>
  <si>
    <r>
      <rPr>
        <b/>
        <sz val="11"/>
        <rFont val="Arial"/>
        <family val="2"/>
      </rPr>
      <t>Treatment Time Guarantee (TTG): Number of patients who have breached the TTG</t>
    </r>
    <r>
      <rPr>
        <sz val="11"/>
        <rFont val="Arial"/>
        <family val="2"/>
      </rPr>
      <t xml:space="preserve">
No eligible patient to wait longer than 12 weeks from the date inpatient/day-case treatment is agreed to start of treatment</t>
    </r>
  </si>
  <si>
    <r>
      <t xml:space="preserve">STAFF GOVERNANCE:  </t>
    </r>
    <r>
      <rPr>
        <b/>
        <sz val="12"/>
        <rFont val="Arial"/>
        <family val="2"/>
      </rPr>
      <t>Appropriately trained</t>
    </r>
  </si>
  <si>
    <r>
      <rPr>
        <b/>
        <sz val="11"/>
        <rFont val="Arial"/>
        <family val="2"/>
      </rPr>
      <t xml:space="preserve"> Delivery of e-Health Strategy Work Plan: </t>
    </r>
    <r>
      <rPr>
        <sz val="11"/>
        <rFont val="Arial"/>
        <family val="2"/>
      </rPr>
      <t>Completion of milestones on action plan within agreed timescales as defined by the e-Health Steering Group</t>
    </r>
  </si>
  <si>
    <t>Achieved = Green            
Not Achieved = Red</t>
  </si>
  <si>
    <t>On target = Green             
&lt;20% below target = Amber             
&gt;20% below target = Red</t>
  </si>
  <si>
    <t>&gt;75% = Green        
75% - 60%  = Amber           
&lt;60% = Red</t>
  </si>
  <si>
    <t>1 case = G           
2 cases = A           
&gt;2 cases = R</t>
  </si>
  <si>
    <t>1 case = G           
2 cases = A          
 &gt;2 cases = R</t>
  </si>
  <si>
    <t xml:space="preserve">Within 10% of target = Green           
Within 10%-15% of target = Amber              
&gt;15% = Red      </t>
  </si>
  <si>
    <t>Breakeven = Green             
Overspend = Red</t>
  </si>
  <si>
    <r>
      <rPr>
        <b/>
        <sz val="11"/>
        <rFont val="Arial"/>
        <family val="2"/>
      </rPr>
      <t>eHealth system availability (includes TrakCare, Clinical Portal, Opera)</t>
    </r>
    <r>
      <rPr>
        <sz val="11"/>
        <rFont val="Arial"/>
        <family val="2"/>
      </rPr>
      <t xml:space="preserve">
Percentage system up time
Target – 95%</t>
    </r>
  </si>
  <si>
    <t>100% = G       
95% - 99% = A   
&lt;95% = R</t>
  </si>
  <si>
    <t>0 = Green                  
&gt;0 = Red</t>
  </si>
  <si>
    <t>Green = Achieved
Red = Not Achieved</t>
  </si>
  <si>
    <t>&gt;95% = Green
93-95% = Amber
&lt;93% = Red</t>
  </si>
  <si>
    <t>Month</t>
  </si>
  <si>
    <t>Actual</t>
  </si>
  <si>
    <t>Target</t>
  </si>
  <si>
    <r>
      <rPr>
        <b/>
        <sz val="11"/>
        <rFont val="Arial"/>
        <family val="2"/>
      </rPr>
      <t xml:space="preserve">Sickness absence
</t>
    </r>
    <r>
      <rPr>
        <sz val="11"/>
        <rFont val="Arial"/>
        <family val="2"/>
      </rPr>
      <t>SWISS figure</t>
    </r>
    <r>
      <rPr>
        <b/>
        <sz val="11"/>
        <rFont val="Arial"/>
        <family val="2"/>
      </rPr>
      <t xml:space="preserve">
</t>
    </r>
    <r>
      <rPr>
        <sz val="11"/>
        <rFont val="Arial"/>
        <family val="2"/>
      </rPr>
      <t>Maintain target of 4%</t>
    </r>
  </si>
  <si>
    <t>Green</t>
  </si>
  <si>
    <t xml:space="preserve">red </t>
  </si>
  <si>
    <r>
      <rPr>
        <b/>
        <sz val="11"/>
        <rFont val="Arial"/>
        <family val="2"/>
      </rPr>
      <t>Total number of new research projects approved in quarter</t>
    </r>
    <r>
      <rPr>
        <sz val="11"/>
        <rFont val="Arial"/>
        <family val="2"/>
      </rPr>
      <t xml:space="preserve">
Maintain at 6 projects per quarter</t>
    </r>
  </si>
  <si>
    <t>Colour rating</t>
  </si>
  <si>
    <t>&gt;5  = Green                
3 - 4 = Amber           
&lt;3 = Red</t>
  </si>
  <si>
    <t>Within 10% of target = Green         
&gt;10% - &lt; 20% below target = Amber                
 &gt;20% below target = Red</t>
  </si>
  <si>
    <r>
      <rPr>
        <b/>
        <sz val="11"/>
        <color theme="1"/>
        <rFont val="Arial"/>
        <family val="2"/>
      </rPr>
      <t>Approval time for research projects</t>
    </r>
    <r>
      <rPr>
        <sz val="11"/>
        <color theme="1"/>
        <rFont val="Arial"/>
        <family val="2"/>
      </rPr>
      <t xml:space="preserve">
Days from receipt of a complete document set to approval
Target is 80% of approvals within 30 calendar days</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</si>
  <si>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80% of studies recruiting 100% or greater of target</t>
    </r>
  </si>
  <si>
    <t>Below 80% = red
Above 80% = green</t>
  </si>
  <si>
    <t>Achieved = Green    
Not Achieved = Red</t>
  </si>
  <si>
    <t>Within 10% of target = Green         
&gt;10% - &lt; 20% below target = Amber                 
&gt;20% below target = Red</t>
  </si>
  <si>
    <r>
      <rPr>
        <b/>
        <sz val="11"/>
        <rFont val="Arial"/>
        <family val="2"/>
      </rPr>
      <t>% Occupancy within the Clinical Research Facility</t>
    </r>
    <r>
      <rPr>
        <sz val="11"/>
        <rFont val="Arial"/>
        <family val="2"/>
      </rPr>
      <t xml:space="preserve">
Number of hours used divided by number of available hours
Target = 70%  (5 day occupancy)</t>
    </r>
  </si>
  <si>
    <t>Actual %</t>
  </si>
  <si>
    <t>Actual #</t>
  </si>
  <si>
    <t>Colour code</t>
  </si>
  <si>
    <t>&gt;75% within 20 days = Green        
75% - 60% within 20 days = Amber       
&lt;60% = Red</t>
  </si>
  <si>
    <t xml:space="preserve">Upper </t>
  </si>
  <si>
    <t>Lower</t>
  </si>
  <si>
    <t xml:space="preserve">Within 10% of target = Green     
&gt;10% adverse variation = Red   </t>
  </si>
  <si>
    <t>Within 5% of target = Green   
5% - 10% adverse variance = Amber   
&gt;10% adverse variance = Red</t>
  </si>
  <si>
    <t>Actual%</t>
  </si>
  <si>
    <t>Target %</t>
  </si>
  <si>
    <t>Variance</t>
  </si>
  <si>
    <t>Green thresh</t>
  </si>
  <si>
    <t>Red thresh</t>
  </si>
  <si>
    <t>Within 5% = G       
&gt;5%-14% = A         
15% or less = R</t>
  </si>
  <si>
    <t xml:space="preserve">Actual </t>
  </si>
  <si>
    <t>Colour</t>
  </si>
  <si>
    <t>Within 10% = G       
11%-30% = A         
&gt;30% = R</t>
  </si>
  <si>
    <r>
      <t xml:space="preserve">                 Trend April 14 - March 16
Key:   </t>
    </r>
    <r>
      <rPr>
        <b/>
        <sz val="14"/>
        <color rgb="FF0070C0"/>
        <rFont val="Arial"/>
        <family val="2"/>
      </rPr>
      <t>_______</t>
    </r>
    <r>
      <rPr>
        <b/>
        <sz val="14"/>
        <rFont val="Arial"/>
        <family val="2"/>
      </rPr>
      <t xml:space="preserve"> Actual
           </t>
    </r>
    <r>
      <rPr>
        <b/>
        <sz val="14"/>
        <color indexed="17"/>
        <rFont val="Arial"/>
        <family val="2"/>
      </rPr>
      <t>_______</t>
    </r>
    <r>
      <rPr>
        <b/>
        <sz val="14"/>
        <rFont val="Arial"/>
        <family val="2"/>
      </rPr>
      <t xml:space="preserve"> Target</t>
    </r>
  </si>
  <si>
    <r>
      <rPr>
        <b/>
        <sz val="11"/>
        <color theme="1"/>
        <rFont val="Arial"/>
        <family val="2"/>
      </rPr>
      <t>Invoiced i</t>
    </r>
    <r>
      <rPr>
        <b/>
        <sz val="11"/>
        <rFont val="Arial"/>
        <family val="2"/>
      </rPr>
      <t xml:space="preserve">ncome generated from commercial research </t>
    </r>
    <r>
      <rPr>
        <sz val="11"/>
        <rFont val="Arial"/>
        <family val="2"/>
      </rPr>
      <t xml:space="preserve"> </t>
    </r>
    <r>
      <rPr>
        <b/>
        <sz val="11"/>
        <rFont val="Arial"/>
        <family val="2"/>
      </rPr>
      <t>(£200,000 for 15-16)</t>
    </r>
    <r>
      <rPr>
        <sz val="11"/>
        <rFont val="Arial"/>
        <family val="2"/>
      </rPr>
      <t xml:space="preserve"> </t>
    </r>
  </si>
  <si>
    <r>
      <rPr>
        <b/>
        <sz val="11"/>
        <rFont val="Arial"/>
        <family val="2"/>
      </rPr>
      <t>Income received by the BCHS / Hotel through external marketing of the centre</t>
    </r>
    <r>
      <rPr>
        <sz val="11"/>
        <rFont val="Arial"/>
        <family val="2"/>
      </rPr>
      <t xml:space="preserve">
£180,000 for 15-16 </t>
    </r>
  </si>
  <si>
    <t>Progress</t>
  </si>
  <si>
    <t xml:space="preserve">Within 5% of target = Green           
Within 5%-10% of target = Amber              
&gt;10% = Red      </t>
  </si>
  <si>
    <t>Upper red</t>
  </si>
  <si>
    <t>Lower red</t>
  </si>
  <si>
    <r>
      <rPr>
        <b/>
        <sz val="11"/>
        <color theme="1"/>
        <rFont val="Arial"/>
        <family val="2"/>
      </rPr>
      <t>MD</t>
    </r>
    <r>
      <rPr>
        <b/>
        <sz val="11"/>
        <color theme="1"/>
        <rFont val="Calibri"/>
        <family val="2"/>
      </rPr>
      <t>α</t>
    </r>
    <r>
      <rPr>
        <b/>
        <sz val="11"/>
        <color theme="1"/>
        <rFont val="Arial"/>
        <family val="2"/>
      </rPr>
      <t>T (Medical Devices Alpha Test) sessions secured</t>
    </r>
    <r>
      <rPr>
        <sz val="11"/>
        <color theme="1"/>
        <rFont val="Arial"/>
        <family val="2"/>
      </rPr>
      <t xml:space="preserve">
Target = 2 event/quarter
                    8 events/year</t>
    </r>
  </si>
  <si>
    <t>Indicates LDP standard</t>
  </si>
  <si>
    <r>
      <rPr>
        <b/>
        <sz val="11"/>
        <rFont val="Arial"/>
        <family val="2"/>
      </rPr>
      <t xml:space="preserve">MRSA/MSSA bacterium
</t>
    </r>
    <r>
      <rPr>
        <sz val="11"/>
        <rFont val="Arial"/>
        <family val="2"/>
      </rPr>
      <t xml:space="preserve">Maintain a rate of 0.12 cases per 1000 acute occupied bed days </t>
    </r>
  </si>
  <si>
    <r>
      <t xml:space="preserve">% Occupancy within the Clinical Skills Centre
</t>
    </r>
    <r>
      <rPr>
        <sz val="11"/>
        <rFont val="Arial"/>
        <family val="2"/>
      </rPr>
      <t>Number of hours used divided by number of available hours</t>
    </r>
    <r>
      <rPr>
        <b/>
        <sz val="11"/>
        <rFont val="Arial"/>
        <family val="2"/>
      </rPr>
      <t xml:space="preserve">
</t>
    </r>
    <r>
      <rPr>
        <sz val="11"/>
        <rFont val="Arial"/>
        <family val="2"/>
      </rPr>
      <t>Target = 70%  (5 day occupancy)</t>
    </r>
  </si>
  <si>
    <t>1</t>
  </si>
  <si>
    <t xml:space="preserve">Quarterly report - an update will be given at the next session. </t>
  </si>
  <si>
    <t>&gt;10% over  = R
&gt;5% - 10% over = A
Within 5% of target = G   
&gt;5% - 10% under = A   
&gt;10% under  = R</t>
  </si>
  <si>
    <t>Green Threshold</t>
  </si>
  <si>
    <t>Red Threshold</t>
  </si>
  <si>
    <r>
      <rPr>
        <b/>
        <sz val="11"/>
        <rFont val="Arial"/>
        <family val="2"/>
      </rPr>
      <t>Stage of Treatment Guarantee - Inpatients and Day Cases (Heart and Lung only)</t>
    </r>
    <r>
      <rPr>
        <sz val="11"/>
        <rFont val="Arial"/>
        <family val="2"/>
      </rPr>
      <t xml:space="preserve">                             
Local target: 9 weeks
90% of patients to be treated within 9 weeks</t>
    </r>
  </si>
  <si>
    <r>
      <rPr>
        <b/>
        <sz val="11"/>
        <rFont val="Arial"/>
        <family val="2"/>
      </rPr>
      <t xml:space="preserve">Stage of Treatment Guarantee - New Outpatients (Heart and Lung only) </t>
    </r>
    <r>
      <rPr>
        <sz val="11"/>
        <rFont val="Arial"/>
        <family val="2"/>
      </rPr>
      <t xml:space="preserve">                                           
Local target: 9 weeks
90% of patients to have new outpatient consultation within 9 weeks</t>
    </r>
  </si>
  <si>
    <r>
      <t xml:space="preserve">National Waiting Times actual activity vs. target activity for inpatient &amp; daycases (adjusted for complexity)
</t>
    </r>
    <r>
      <rPr>
        <sz val="11"/>
        <rFont val="Arial"/>
        <family val="2"/>
      </rPr>
      <t>% variance against target year to date</t>
    </r>
  </si>
  <si>
    <r>
      <t xml:space="preserve">National Waiting Times actual activity vs. target activity for Diagnostic Imaging
</t>
    </r>
    <r>
      <rPr>
        <sz val="11"/>
        <color theme="1"/>
        <rFont val="Arial"/>
        <family val="2"/>
      </rPr>
      <t>% variance against target year to date</t>
    </r>
  </si>
  <si>
    <t>CRITICAL CARE WARD BED OCCUPANCY</t>
  </si>
  <si>
    <t>WAITING LIST</t>
  </si>
  <si>
    <r>
      <rPr>
        <b/>
        <sz val="11"/>
        <rFont val="Arial"/>
        <family val="2"/>
      </rPr>
      <t>HDU 2</t>
    </r>
    <r>
      <rPr>
        <sz val="11"/>
        <rFont val="Arial"/>
        <family val="2"/>
      </rPr>
      <t xml:space="preserve">
Target occupancy of 87.5%</t>
    </r>
  </si>
  <si>
    <r>
      <rPr>
        <b/>
        <sz val="11"/>
        <rFont val="Arial"/>
        <family val="2"/>
      </rPr>
      <t xml:space="preserve">ICU 1
</t>
    </r>
    <r>
      <rPr>
        <sz val="11"/>
        <rFont val="Arial"/>
        <family val="2"/>
      </rPr>
      <t>Target occupancy in the range
 &gt;70-90%</t>
    </r>
  </si>
  <si>
    <r>
      <rPr>
        <b/>
        <sz val="11"/>
        <rFont val="Arial"/>
        <family val="2"/>
      </rPr>
      <t>HDU 3</t>
    </r>
    <r>
      <rPr>
        <sz val="11"/>
        <rFont val="Arial"/>
        <family val="2"/>
      </rPr>
      <t xml:space="preserve">
Target occupancy of 87.5%</t>
    </r>
  </si>
  <si>
    <t xml:space="preserve">Target </t>
  </si>
  <si>
    <r>
      <rPr>
        <b/>
        <sz val="11"/>
        <rFont val="Arial"/>
        <family val="2"/>
      </rPr>
      <t>% of complaints responded to within 20 days</t>
    </r>
    <r>
      <rPr>
        <sz val="11"/>
        <rFont val="Arial"/>
        <family val="2"/>
      </rPr>
      <t xml:space="preserve">
Respond within the national timescales of 20 days</t>
    </r>
  </si>
  <si>
    <r>
      <rPr>
        <b/>
        <sz val="11"/>
        <rFont val="Arial"/>
        <family val="2"/>
      </rPr>
      <t>Maintain hotel sickness absence target of 4%. (Source: HR.net)</t>
    </r>
    <r>
      <rPr>
        <sz val="11"/>
        <rFont val="Arial"/>
        <family val="2"/>
      </rPr>
      <t xml:space="preserve">
Achieve target of 4%
Reported sickness %</t>
    </r>
  </si>
  <si>
    <r>
      <rPr>
        <b/>
        <sz val="11"/>
        <color theme="1"/>
        <rFont val="Arial"/>
        <family val="2"/>
      </rPr>
      <t>GJNH Patient Bed Night Usage</t>
    </r>
    <r>
      <rPr>
        <sz val="11"/>
        <color theme="1"/>
        <rFont val="Arial"/>
        <family val="2"/>
      </rPr>
      <t xml:space="preserve">
Variance against budget YTD</t>
    </r>
  </si>
  <si>
    <t>Within 5% of target or above = Green
Within 5-10% = Amber
&gt;10% below target = Red</t>
  </si>
  <si>
    <t>Rate</t>
  </si>
  <si>
    <t>100% = Green
&lt;100% = Red</t>
  </si>
  <si>
    <r>
      <rPr>
        <b/>
        <sz val="11"/>
        <rFont val="Arial"/>
        <family val="2"/>
      </rPr>
      <t xml:space="preserve">Nursing Revalidation 
</t>
    </r>
    <r>
      <rPr>
        <sz val="11"/>
        <rFont val="Arial"/>
        <family val="2"/>
      </rPr>
      <t>Percentage of eligible staff who have successfully revalidated as advised by the NMC relative to the number of staff due for revalidation during the month 
Target 100%</t>
    </r>
  </si>
  <si>
    <t>denominator</t>
  </si>
  <si>
    <r>
      <rPr>
        <b/>
        <sz val="11"/>
        <rFont val="Arial"/>
        <family val="2"/>
      </rPr>
      <t>% Bed Occupancy - Interventional Cardiology Wards</t>
    </r>
    <r>
      <rPr>
        <sz val="11"/>
        <rFont val="Arial"/>
        <family val="2"/>
      </rPr>
      <t xml:space="preserve">
Combined occupancy position for Wards 2C, 2D and CCU</t>
    </r>
  </si>
  <si>
    <r>
      <rPr>
        <b/>
        <sz val="11"/>
        <rFont val="Arial"/>
        <family val="2"/>
      </rPr>
      <t>Ward 2C</t>
    </r>
    <r>
      <rPr>
        <sz val="11"/>
        <rFont val="Arial"/>
        <family val="2"/>
      </rPr>
      <t xml:space="preserve">
</t>
    </r>
  </si>
  <si>
    <r>
      <rPr>
        <b/>
        <sz val="11"/>
        <rFont val="Arial"/>
        <family val="2"/>
      </rPr>
      <t>Ward 2D</t>
    </r>
    <r>
      <rPr>
        <sz val="11"/>
        <rFont val="Arial"/>
        <family val="2"/>
      </rPr>
      <t xml:space="preserve">
</t>
    </r>
  </si>
  <si>
    <r>
      <rPr>
        <b/>
        <sz val="11"/>
        <rFont val="Arial"/>
        <family val="2"/>
      </rPr>
      <t>CCU</t>
    </r>
    <r>
      <rPr>
        <sz val="11"/>
        <rFont val="Arial"/>
        <family val="2"/>
      </rPr>
      <t xml:space="preserve">
</t>
    </r>
  </si>
  <si>
    <r>
      <rPr>
        <b/>
        <sz val="11"/>
        <rFont val="Arial"/>
        <family val="2"/>
      </rPr>
      <t>Ward 3 West</t>
    </r>
    <r>
      <rPr>
        <sz val="11"/>
        <rFont val="Arial"/>
        <family val="2"/>
      </rPr>
      <t xml:space="preserve">
</t>
    </r>
  </si>
  <si>
    <r>
      <rPr>
        <b/>
        <sz val="11"/>
        <rFont val="Arial"/>
        <family val="2"/>
      </rPr>
      <t>Ward 3 East</t>
    </r>
    <r>
      <rPr>
        <sz val="11"/>
        <rFont val="Arial"/>
        <family val="2"/>
      </rPr>
      <t xml:space="preserve">
</t>
    </r>
  </si>
  <si>
    <r>
      <rPr>
        <b/>
        <sz val="11"/>
        <rFont val="Arial"/>
        <family val="2"/>
      </rPr>
      <t>Ward 2West</t>
    </r>
    <r>
      <rPr>
        <sz val="11"/>
        <rFont val="Arial"/>
        <family val="2"/>
      </rPr>
      <t xml:space="preserve">
</t>
    </r>
  </si>
  <si>
    <r>
      <rPr>
        <b/>
        <sz val="11"/>
        <rFont val="Arial"/>
        <family val="2"/>
      </rPr>
      <t>Ward 2East</t>
    </r>
    <r>
      <rPr>
        <sz val="11"/>
        <rFont val="Arial"/>
        <family val="2"/>
      </rPr>
      <t xml:space="preserve">
</t>
    </r>
  </si>
  <si>
    <r>
      <rPr>
        <b/>
        <sz val="11"/>
        <rFont val="Arial"/>
        <family val="2"/>
      </rPr>
      <t>NSD</t>
    </r>
    <r>
      <rPr>
        <sz val="11"/>
        <rFont val="Arial"/>
        <family val="2"/>
      </rPr>
      <t xml:space="preserve">
</t>
    </r>
  </si>
  <si>
    <r>
      <rPr>
        <b/>
        <sz val="11"/>
        <rFont val="Arial"/>
        <family val="2"/>
      </rPr>
      <t>% Bed Occupancy - Elective Acute Wards</t>
    </r>
    <r>
      <rPr>
        <sz val="11"/>
        <rFont val="Arial"/>
        <family val="2"/>
      </rPr>
      <t xml:space="preserve">
Combined occupancy position for NSD, 2 East, 2 West, 3 East, 3 West</t>
    </r>
  </si>
  <si>
    <r>
      <rPr>
        <u/>
        <sz val="9"/>
        <rFont val="Arial"/>
        <family val="2"/>
      </rPr>
      <t>&gt;</t>
    </r>
    <r>
      <rPr>
        <sz val="9"/>
        <rFont val="Arial"/>
        <family val="2"/>
      </rPr>
      <t xml:space="preserve">90.1% = R
70 -90% = G 
60-69.9% = A
</t>
    </r>
    <r>
      <rPr>
        <u/>
        <sz val="9"/>
        <rFont val="Arial"/>
        <family val="2"/>
      </rPr>
      <t>&lt;</t>
    </r>
    <r>
      <rPr>
        <sz val="9"/>
        <rFont val="Arial"/>
        <family val="2"/>
      </rPr>
      <t xml:space="preserve">59.9% = B     
</t>
    </r>
  </si>
  <si>
    <r>
      <rPr>
        <u/>
        <sz val="9"/>
        <rFont val="Arial"/>
        <family val="2"/>
      </rPr>
      <t>&gt;</t>
    </r>
    <r>
      <rPr>
        <sz val="9"/>
        <rFont val="Arial"/>
        <family val="2"/>
      </rPr>
      <t xml:space="preserve"> 78.1% = R 
72–78% = G 
65 -71.9% = A
</t>
    </r>
    <r>
      <rPr>
        <u/>
        <sz val="9"/>
        <rFont val="Arial"/>
        <family val="2"/>
      </rPr>
      <t>&lt;</t>
    </r>
    <r>
      <rPr>
        <sz val="9"/>
        <rFont val="Arial"/>
        <family val="2"/>
      </rPr>
      <t xml:space="preserve"> 64.9% = B</t>
    </r>
  </si>
  <si>
    <r>
      <rPr>
        <u/>
        <sz val="9"/>
        <rFont val="Arial"/>
        <family val="2"/>
      </rPr>
      <t>&gt;</t>
    </r>
    <r>
      <rPr>
        <sz val="9"/>
        <rFont val="Arial"/>
        <family val="2"/>
      </rPr>
      <t xml:space="preserve">87.6 = R
75.1-87.5% = G
62.6-75% = A
</t>
    </r>
    <r>
      <rPr>
        <u/>
        <sz val="9"/>
        <rFont val="Arial"/>
        <family val="2"/>
      </rPr>
      <t>&lt;</t>
    </r>
    <r>
      <rPr>
        <sz val="9"/>
        <rFont val="Arial"/>
        <family val="2"/>
      </rPr>
      <t>62.5%  =  B</t>
    </r>
  </si>
  <si>
    <r>
      <t xml:space="preserve">87.4%- 100% = R
81% -87.3% = G
77%-80.9%= A
</t>
    </r>
    <r>
      <rPr>
        <u/>
        <sz val="10"/>
        <rFont val="Arial"/>
        <family val="2"/>
      </rPr>
      <t>&lt;</t>
    </r>
    <r>
      <rPr>
        <sz val="10"/>
        <rFont val="Arial"/>
        <family val="2"/>
      </rPr>
      <t xml:space="preserve">76.9%  =  B
</t>
    </r>
  </si>
  <si>
    <r>
      <rPr>
        <u/>
        <sz val="10"/>
        <rFont val="Arial"/>
        <family val="2"/>
      </rPr>
      <t>&gt;</t>
    </r>
    <r>
      <rPr>
        <sz val="10"/>
        <rFont val="Arial"/>
        <family val="2"/>
      </rPr>
      <t xml:space="preserve">90.1% = R    
86-90%= G 
78-85.9% = A 
</t>
    </r>
    <r>
      <rPr>
        <u/>
        <sz val="10"/>
        <rFont val="Arial"/>
        <family val="2"/>
      </rPr>
      <t>&lt;</t>
    </r>
    <r>
      <rPr>
        <sz val="10"/>
        <rFont val="Arial"/>
        <family val="2"/>
      </rPr>
      <t xml:space="preserve">77.9% = B </t>
    </r>
  </si>
  <si>
    <t>5.1.1</t>
  </si>
  <si>
    <t>5.1.2</t>
  </si>
  <si>
    <t>5.1.3</t>
  </si>
  <si>
    <t>5.1.4</t>
  </si>
  <si>
    <t>5.1.5</t>
  </si>
  <si>
    <t>5.2.1</t>
  </si>
  <si>
    <t>5.2.2</t>
  </si>
  <si>
    <t>5.2.3</t>
  </si>
  <si>
    <t>5.3.1</t>
  </si>
  <si>
    <t>5.3.2</t>
  </si>
  <si>
    <t>5.3.3</t>
  </si>
  <si>
    <t>5.3.4</t>
  </si>
  <si>
    <t>Objective may not be met (excess bed occupancy)</t>
  </si>
  <si>
    <t>Objective may not be met (below target bed occupancy)</t>
  </si>
  <si>
    <t>0</t>
  </si>
  <si>
    <r>
      <rPr>
        <b/>
        <sz val="11"/>
        <rFont val="Arial"/>
        <family val="2"/>
      </rPr>
      <t>ICU 2</t>
    </r>
    <r>
      <rPr>
        <sz val="11"/>
        <rFont val="Arial"/>
        <family val="2"/>
      </rPr>
      <t xml:space="preserve">
Target occupancy in the range 
72-78%</t>
    </r>
  </si>
  <si>
    <t>9</t>
  </si>
  <si>
    <r>
      <rPr>
        <b/>
        <sz val="11"/>
        <rFont val="Arial"/>
        <family val="2"/>
      </rPr>
      <t>31 Day Cancer: All Cancer Treatment</t>
    </r>
    <r>
      <rPr>
        <sz val="11"/>
        <rFont val="Arial"/>
        <family val="2"/>
      </rPr>
      <t xml:space="preserve"> 
95% of patients to be treated within 31 days</t>
    </r>
  </si>
  <si>
    <t>2</t>
  </si>
  <si>
    <t>6</t>
  </si>
  <si>
    <t>7</t>
  </si>
  <si>
    <r>
      <rPr>
        <u/>
        <sz val="9"/>
        <rFont val="Arial"/>
        <family val="2"/>
      </rPr>
      <t>&gt;</t>
    </r>
    <r>
      <rPr>
        <sz val="9"/>
        <rFont val="Arial"/>
        <family val="2"/>
      </rPr>
      <t xml:space="preserve">87.4% = R 
75%-87.3% = G 
65%-74.9% = A 
</t>
    </r>
    <r>
      <rPr>
        <u/>
        <sz val="9"/>
        <rFont val="Arial"/>
        <family val="2"/>
      </rPr>
      <t>&lt;</t>
    </r>
    <r>
      <rPr>
        <sz val="9"/>
        <rFont val="Arial"/>
        <family val="2"/>
      </rPr>
      <t>64.9% = B</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</si>
  <si>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_______</t>
    </r>
    <r>
      <rPr>
        <b/>
        <sz val="14"/>
        <rFont val="Arial"/>
        <family val="2"/>
      </rPr>
      <t xml:space="preserve"> Red threshold</t>
    </r>
  </si>
  <si>
    <r>
      <t xml:space="preserve">                             Trend April 16 - March 18
Key:   </t>
    </r>
    <r>
      <rPr>
        <sz val="14"/>
        <color rgb="FF00B0F0"/>
        <rFont val="Arial"/>
        <family val="2"/>
      </rPr>
      <t>____________</t>
    </r>
    <r>
      <rPr>
        <b/>
        <sz val="14"/>
        <rFont val="Arial"/>
        <family val="2"/>
      </rPr>
      <t xml:space="preserve"> Actual
           </t>
    </r>
    <r>
      <rPr>
        <sz val="14"/>
        <color rgb="FFFF0000"/>
        <rFont val="Arial"/>
        <family val="2"/>
      </rPr>
      <t>____________</t>
    </r>
    <r>
      <rPr>
        <b/>
        <sz val="14"/>
        <rFont val="Arial"/>
        <family val="2"/>
      </rPr>
      <t xml:space="preserve"> Upper/Lower Threshold
</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</si>
  <si>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t>
    </r>
    <r>
      <rPr>
        <b/>
        <sz val="14"/>
        <rFont val="Arial"/>
        <family val="2"/>
      </rPr>
      <t xml:space="preserve"> Red threshold</t>
    </r>
  </si>
  <si>
    <t>≤0.50% = G           
0.51%-0.75% = A              
≥0.76% = R</t>
  </si>
  <si>
    <t>≤0.40% = G           
0.41%-0.60% = A              
≥0.61% = R</t>
  </si>
  <si>
    <t>&lt;£2.7m = Green                
&lt;5% adverse variance = Amber    
 &gt;5% adverse variation = Red</t>
  </si>
  <si>
    <t>0-3 = G           
4-6 = A              
≥7 = R</t>
  </si>
  <si>
    <r>
      <rPr>
        <b/>
        <sz val="11"/>
        <color theme="1"/>
        <rFont val="Arial"/>
        <family val="2"/>
      </rPr>
      <t>Number of complaints</t>
    </r>
    <r>
      <rPr>
        <sz val="11"/>
        <color theme="1"/>
        <rFont val="Arial"/>
        <family val="2"/>
      </rPr>
      <t xml:space="preserve">
Maintain at less than 4</t>
    </r>
  </si>
  <si>
    <r>
      <t xml:space="preserve">KSF PDR - Actively using e-KSF for annual KSF PDR
</t>
    </r>
    <r>
      <rPr>
        <sz val="11"/>
        <rFont val="Arial"/>
        <family val="2"/>
      </rPr>
      <t xml:space="preserve">Maintain at 80% or above </t>
    </r>
  </si>
  <si>
    <r>
      <t xml:space="preserve">KSF PDR - Actively using e-KSF for annual KSF PDR
</t>
    </r>
    <r>
      <rPr>
        <sz val="11"/>
        <rFont val="Arial"/>
        <family val="2"/>
      </rPr>
      <t>Maintain at 80% or above</t>
    </r>
  </si>
  <si>
    <r>
      <rPr>
        <b/>
        <sz val="11"/>
        <color theme="1"/>
        <rFont val="Arial"/>
        <family val="2"/>
      </rPr>
      <t>Overall net profit in line with Conference Hotel strategy</t>
    </r>
    <r>
      <rPr>
        <sz val="11"/>
        <color theme="1"/>
        <rFont val="Arial"/>
        <family val="2"/>
      </rPr>
      <t xml:space="preserve">
2017/18 Target = £429K  
Reported variance against budget YTD</t>
    </r>
  </si>
  <si>
    <r>
      <rPr>
        <b/>
        <sz val="11"/>
        <color theme="1"/>
        <rFont val="Arial"/>
        <family val="2"/>
      </rPr>
      <t xml:space="preserve">Achieve Income Target </t>
    </r>
    <r>
      <rPr>
        <sz val="11"/>
        <color theme="1"/>
        <rFont val="Arial"/>
        <family val="2"/>
      </rPr>
      <t xml:space="preserve">
2017/18 Target = £5.1m 
Reported variance against budget YTD</t>
    </r>
  </si>
  <si>
    <r>
      <rPr>
        <b/>
        <sz val="11"/>
        <color theme="1"/>
        <rFont val="Arial"/>
        <family val="2"/>
      </rPr>
      <t>Room Occupancy (bedroom usage)</t>
    </r>
    <r>
      <rPr>
        <sz val="11"/>
        <color theme="1"/>
        <rFont val="Arial"/>
        <family val="2"/>
      </rPr>
      <t xml:space="preserve">
Target = 75.6%
Reported in month % occupancy</t>
    </r>
  </si>
  <si>
    <r>
      <rPr>
        <b/>
        <sz val="11"/>
        <color theme="1"/>
        <rFont val="Arial"/>
        <family val="2"/>
      </rPr>
      <t>Conference Room Utilisation</t>
    </r>
    <r>
      <rPr>
        <sz val="11"/>
        <color theme="1"/>
        <rFont val="Arial"/>
        <family val="2"/>
      </rPr>
      <t xml:space="preserve">
Target = 63% (5 day occupancy)
Reported in month % occupancy</t>
    </r>
  </si>
  <si>
    <r>
      <t xml:space="preserve">Conference Day Spend
</t>
    </r>
    <r>
      <rPr>
        <sz val="11"/>
        <color theme="1"/>
        <rFont val="Arial"/>
        <family val="2"/>
      </rPr>
      <t>Mean spend per conference delegate calculated as total day conference related income in month/number of delegates in month
Target: £22.53/ delegate</t>
    </r>
  </si>
  <si>
    <r>
      <rPr>
        <b/>
        <sz val="11"/>
        <color theme="1"/>
        <rFont val="Arial"/>
        <family val="2"/>
      </rPr>
      <t>NHS Public Sector/Commercial Ratio.  Integrate fully as a recognised service to NHS Scotland Stakeholders.</t>
    </r>
    <r>
      <rPr>
        <sz val="11"/>
        <color theme="1"/>
        <rFont val="Arial"/>
        <family val="2"/>
      </rPr>
      <t xml:space="preserve">
Target = 55.0% 
Actual YTD position
</t>
    </r>
  </si>
  <si>
    <t>CLINICAL GOVERNANCE: Deliver a service which is clinically safe and effective, supported by the organisations clinical governance and risk management activities.</t>
  </si>
  <si>
    <t>FINANCIAL GOVERNANCE: Ensure delivery of service within agreed resources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</si>
  <si>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</si>
  <si>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</si>
  <si>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6664</t>
  </si>
  <si>
    <t>RAG</t>
  </si>
  <si>
    <t>Target variance</t>
  </si>
  <si>
    <t>YTD £ Target</t>
  </si>
  <si>
    <t>Actual Variance</t>
  </si>
  <si>
    <t>YTD £ Actual</t>
  </si>
  <si>
    <r>
      <t>Manage within agreed forecast capital plan.</t>
    </r>
    <r>
      <rPr>
        <sz val="11"/>
        <color theme="1"/>
        <rFont val="Arial"/>
        <family val="2"/>
      </rPr>
      <t xml:space="preserve">
Forecast plan 2017/18 £2.7m  </t>
    </r>
  </si>
  <si>
    <r>
      <t>Manage within annual budget limit</t>
    </r>
    <r>
      <rPr>
        <sz val="11"/>
        <color theme="1"/>
        <rFont val="Arial"/>
        <family val="2"/>
      </rPr>
      <t xml:space="preserve">
Maintain breakeven position</t>
    </r>
  </si>
  <si>
    <r>
      <t>Deliver Board efficiency target</t>
    </r>
    <r>
      <rPr>
        <sz val="11"/>
        <color theme="1"/>
        <rFont val="Arial"/>
        <family val="2"/>
      </rPr>
      <t xml:space="preserve">
Year to date actual recurring and non-recurring efficiency savings
2017/18 target is £4.5m</t>
    </r>
  </si>
  <si>
    <t>≤4 = Green        
5 = Amber           
≥6 = Red</t>
  </si>
  <si>
    <r>
      <rPr>
        <sz val="9"/>
        <color theme="1"/>
        <rFont val="Calibri"/>
        <family val="2"/>
      </rPr>
      <t>≤</t>
    </r>
    <r>
      <rPr>
        <sz val="9"/>
        <color theme="1"/>
        <rFont val="Arial"/>
        <family val="2"/>
      </rPr>
      <t xml:space="preserve"> 0.07% = Green          
0.08% - 0.10% = Amber        
</t>
    </r>
    <r>
      <rPr>
        <sz val="9"/>
        <color theme="1"/>
        <rFont val="Calibri"/>
        <family val="2"/>
      </rPr>
      <t>≥</t>
    </r>
    <r>
      <rPr>
        <sz val="9"/>
        <color theme="1"/>
        <rFont val="Arial"/>
        <family val="2"/>
      </rPr>
      <t>0.11% = Red</t>
    </r>
  </si>
  <si>
    <t>Conference Hotel sickness absence remains low and well within target.</t>
  </si>
  <si>
    <t>ACUTE WARD BED OCCUPANCY</t>
  </si>
  <si>
    <t>1.6.1</t>
  </si>
  <si>
    <t>1.6.3</t>
  </si>
  <si>
    <t>Stage 1 complaints responded to within 5 working days measured as a percentage of the complaints received</t>
  </si>
  <si>
    <t xml:space="preserve">All complaints were responded to on time. </t>
  </si>
  <si>
    <r>
      <rPr>
        <b/>
        <sz val="11"/>
        <color theme="1"/>
        <rFont val="Arial"/>
        <family val="2"/>
      </rPr>
      <t>Grievances (both collective and individual) measured as a percentage of headcount</t>
    </r>
    <r>
      <rPr>
        <b/>
        <sz val="11"/>
        <color theme="1"/>
        <rFont val="Arial"/>
        <family val="2"/>
      </rPr>
      <t xml:space="preserve">
</t>
    </r>
    <r>
      <rPr>
        <sz val="11"/>
        <color theme="1"/>
        <rFont val="Arial"/>
        <family val="2"/>
      </rPr>
      <t>Maintain at ≤0.40% per quarter</t>
    </r>
  </si>
  <si>
    <r>
      <rPr>
        <b/>
        <sz val="11"/>
        <color theme="1"/>
        <rFont val="Arial"/>
        <family val="2"/>
      </rPr>
      <t>Disciplinaries measured as a percentage of headcount</t>
    </r>
    <r>
      <rPr>
        <b/>
        <sz val="11"/>
        <color theme="1"/>
        <rFont val="Arial"/>
        <family val="2"/>
      </rPr>
      <t xml:space="preserve">
</t>
    </r>
    <r>
      <rPr>
        <sz val="11"/>
        <color theme="1"/>
        <rFont val="Arial"/>
        <family val="2"/>
      </rPr>
      <t xml:space="preserve">Maintain at ≤0.50% per quarter </t>
    </r>
  </si>
  <si>
    <r>
      <t>Disciplinaries measured as a percentage of headcount</t>
    </r>
    <r>
      <rPr>
        <b/>
        <sz val="11"/>
        <rFont val="Arial"/>
        <family val="2"/>
      </rPr>
      <t xml:space="preserve">
</t>
    </r>
    <r>
      <rPr>
        <sz val="11"/>
        <rFont val="Arial"/>
        <family val="2"/>
      </rPr>
      <t xml:space="preserve">Maintain at &lt;0.50% per quarter </t>
    </r>
  </si>
  <si>
    <r>
      <t>Grievances (both collective and individual) measured as a percentage of headcount</t>
    </r>
    <r>
      <rPr>
        <b/>
        <sz val="11"/>
        <rFont val="Arial"/>
        <family val="2"/>
      </rPr>
      <t xml:space="preserve">
</t>
    </r>
    <r>
      <rPr>
        <sz val="11"/>
        <rFont val="Arial"/>
        <family val="2"/>
      </rPr>
      <t>Maintain at &lt;0.40% per quarter</t>
    </r>
  </si>
  <si>
    <t>Monthly</t>
  </si>
  <si>
    <t>Quarterly</t>
  </si>
  <si>
    <t>≤0.02% = Green         
0.03% = Amber                
 ≥0.04% = Red</t>
  </si>
  <si>
    <t xml:space="preserve">An update on this KPI will be given at the November session of the Performance and Planning Committee. </t>
  </si>
  <si>
    <t>Stage 2 complaints responded to within 20 days measured as a percentage of the complaints received</t>
  </si>
  <si>
    <r>
      <t xml:space="preserve">Stage 2 complaints upheld
</t>
    </r>
    <r>
      <rPr>
        <sz val="11"/>
        <color theme="1"/>
        <rFont val="Arial"/>
        <family val="2"/>
      </rPr>
      <t>Quarterly number of upheld complaints against a target derived from the mean number of quarterly complaints 2015/16-2016/17
Target = 4</t>
    </r>
  </si>
  <si>
    <r>
      <rPr>
        <b/>
        <sz val="11"/>
        <color theme="1"/>
        <rFont val="Arial"/>
        <family val="2"/>
      </rPr>
      <t>Level 1 Root Case Analyses (RCAs) as a percentage of patient activity</t>
    </r>
    <r>
      <rPr>
        <sz val="11"/>
        <color theme="1"/>
        <rFont val="Arial"/>
        <family val="2"/>
      </rPr>
      <t xml:space="preserve">
Maintain at  ≤0.02% of patient activity.</t>
    </r>
  </si>
  <si>
    <r>
      <rPr>
        <b/>
        <sz val="11"/>
        <color theme="1"/>
        <rFont val="Arial"/>
        <family val="2"/>
      </rPr>
      <t xml:space="preserve">Job Planning Surgical Specialties: Consultants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</si>
  <si>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Surgical Specialties: SAS Doctors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</si>
  <si>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Regional and National Medicine: Consultants
</t>
    </r>
    <r>
      <rPr>
        <sz val="11"/>
        <color theme="1"/>
        <rFont val="Arial"/>
        <family val="2"/>
      </rPr>
      <t xml:space="preserve">Current, signed off job plans on eJP system as a percentage of headcount 
Oct 17: 50%;    Dec 17: 75%
Mar 18: 100%  </t>
    </r>
  </si>
  <si>
    <r>
      <rPr>
        <b/>
        <sz val="11"/>
        <color theme="1"/>
        <rFont val="Arial"/>
        <family val="2"/>
      </rPr>
      <t xml:space="preserve">Number of Stage 2 complaints measured as a percentage against the volume of patient activity
</t>
    </r>
    <r>
      <rPr>
        <sz val="11"/>
        <color theme="1"/>
        <rFont val="Arial"/>
        <family val="2"/>
      </rPr>
      <t xml:space="preserve">Maintain at &lt;0.08% of patient activity.  </t>
    </r>
  </si>
  <si>
    <r>
      <t xml:space="preserve">Waiting List Audit
</t>
    </r>
    <r>
      <rPr>
        <sz val="11"/>
        <rFont val="Arial"/>
        <family val="2"/>
      </rPr>
      <t>Audit of hospital patient administration system to sample 15 patients across all clinical specialties verifying compliance with Treatment Time Guarantee (TTG) requirements</t>
    </r>
  </si>
  <si>
    <t xml:space="preserve">Compliance with TTG requirements continues to be reported at 100%. </t>
  </si>
  <si>
    <t xml:space="preserve">No cases of Clostridium difficile infection have been reported in the year to date. </t>
  </si>
  <si>
    <t>eHealth system availability was above target for Quarter 1.</t>
  </si>
  <si>
    <t xml:space="preserve">While completion of appraisal interviews in on target, work is still to be done around completion of Form 4 documents. The Appraisal Lead continues to work with Appraisers to help ensure the process is completed in good time. </t>
  </si>
  <si>
    <t xml:space="preserve">As of 31 July a total of 28 doctors had completed their appraisal interview resulting in on target performance. </t>
  </si>
  <si>
    <t>Three RCAs were logged during June taking the quarterly total to eight which is a notable increase on previous quarters. There does not appear to be any common drivers in the cases, however, close monitoring of RCA numbers and themes is in place.</t>
  </si>
  <si>
    <t xml:space="preserve">A total of five complaints were partially or fully upheld during the first quarter resulting in an amber rating. As the number of upheld cases is slightly above target and as this is a new KPI close attention will be paid to performance in this area in the coming reporting periods. </t>
  </si>
  <si>
    <r>
      <t xml:space="preserve">Medical Appraisal of relevant doctors in 2017/18 with completed appraisal interview 
</t>
    </r>
    <r>
      <rPr>
        <sz val="11"/>
        <color theme="1"/>
        <rFont val="Arial"/>
        <family val="2"/>
      </rPr>
      <t xml:space="preserve">Completed appraisals interviews to date, does not confirm Form 4 sign off  with trajectory:
July 17 - 30%        Nov 17 - 60%
Mar 18 - 100%
</t>
    </r>
  </si>
  <si>
    <r>
      <rPr>
        <b/>
        <sz val="11"/>
        <color theme="1"/>
        <rFont val="Arial"/>
        <family val="2"/>
      </rPr>
      <t xml:space="preserve">Medical Appraisal of relevant doctors in year 2017/18 with completed Form 4 </t>
    </r>
    <r>
      <rPr>
        <sz val="11"/>
        <color theme="1"/>
        <rFont val="Arial"/>
        <family val="2"/>
      </rPr>
      <t xml:space="preserve">
Completed appraisal interviews and Form 4 sign off with trajectory:
July 17 - 30%        Nov 17 - 60%
Mar 18 - 100%</t>
    </r>
  </si>
  <si>
    <t>As of the end of July 2017 no grievances had been reported in the year to date.</t>
  </si>
  <si>
    <t>KSF performance remains below target. Managers and HR continue to work collaboratively to ensure reviews are undertaken in a timely manner.</t>
  </si>
  <si>
    <t>The Board delivered the nine week waiting times target for outpatients in August. While a small number of patients waiting over nine weeks, all were seen within 12 weeks.</t>
  </si>
  <si>
    <t>As of the end of July 2017 no disciplinaries had been reported in the year to date.</t>
  </si>
  <si>
    <t>Positive performance was seen with regards eKSF as at the end of July 89.0% of Conference Hotel staff had an up to date KSF review.</t>
  </si>
  <si>
    <t>Imaging was slightly behind target at the end of July 17 with 8,777 procedures delivered against a plan of 8,929 (-1.7% behind).</t>
  </si>
  <si>
    <t xml:space="preserve">Performance at the end of July remains behind target with a shortfall of  7.6% (400 procedures). For a detailed breakdown by clinical specialty please see the Business Services Report. </t>
  </si>
  <si>
    <t>NA</t>
  </si>
  <si>
    <t>No complaints</t>
  </si>
  <si>
    <t xml:space="preserve">As of the end of July the Quarter 1 position for disciplinaries stood at zero cases. </t>
  </si>
  <si>
    <t>All twelve nurses due to revalidate in August successfully completed the process within the allotted time.</t>
  </si>
  <si>
    <t>Three Stage 2 complaints were received during July of which one related to RNM, and two to Surgical Division. No Stage 2 complaints were received during August.</t>
  </si>
  <si>
    <t>Of the five Stage 1 complaints received in July, three were responded to within five working days and two were responded to within agreed extensions.
Six Stage 1 complaints were received in August; four responses were sent on time and two were responded to within agreed extensions.</t>
  </si>
  <si>
    <t>August in month profit stood at £38,850 against a target of £57,590 (33% behind). Taking this into account GJCH was 48.5% behind target on profit (£62,694) as of the end of August.</t>
  </si>
  <si>
    <t>All June and July lung cancer patients received treatment within the 31 day target.</t>
  </si>
  <si>
    <t>While challenges were seen in terms of profit, income remained on target in both July and August.</t>
  </si>
  <si>
    <t xml:space="preserve">In line with previous years the proportion of NHS and Public Sector business reduced over the summer months. This position is expected to improve as the Conference Hotel moves into peak conference during autumn. </t>
  </si>
  <si>
    <t>August was a particularly strong month for bedroom sales with 91.9% occupancy reported for the month. This positive position was in part due to high patient room usage and an increased number of summer group tours.</t>
  </si>
  <si>
    <t xml:space="preserve">A fall in day delegate business in Glasgow over summer coupled with strong competition from other local conference centres resulted in a reduction in income from conference day delegates at GJCH. The Events Team are actively pursuing all leads. </t>
  </si>
  <si>
    <t xml:space="preserve">High patient bedroom usage during the month of August saw 850 room nights used against a plan of 730. Taking this performance into account, patient room usage is now only five nights behind target for the year to date. </t>
  </si>
  <si>
    <t xml:space="preserve">TTG was not delivered for 24 Electrophysiology (EP) patients in August, however, improvements in the EP waiting list continue to be seen and the service anticipate that all EP patients will be dated within TTG by the end of October. 
</t>
  </si>
  <si>
    <t xml:space="preserve">While the summer months tend to be quieter for conference business, strong competition from other local conference centres and aggressive pricing resulted in below target conference room usage for both July and August. </t>
  </si>
  <si>
    <t xml:space="preserve">While three complaints were received during July, only two were eligible for responses as one case was time-barred. The two eligible responses were sent on time.
No responses were due for August as no complaints were received in month. </t>
  </si>
  <si>
    <t xml:space="preserve">As noted previously the capital position for 2017/18 remains tight. As such discussions are being had around the potential to transfer funds from revenue to capital to mitigate against future capital risks. A decision will not be made until a full revenue forecast is completed by the end of September.  </t>
  </si>
  <si>
    <t xml:space="preserve">One case of Staphylococcus aureus Bacteraemia was reported during July, and three cases were reporting in August. A full update including a revised rate will be provided as part of the quarterly update at the end of September.  </t>
  </si>
  <si>
    <t>No complaints were received in August.</t>
  </si>
  <si>
    <t>At the end of Month 5 the Board reported a surplus position of £480k. At this stage the Board anticipate that they will achieve break even at year end against the budget target agreed within the Board financial plan.</t>
  </si>
  <si>
    <t xml:space="preserve">At the end of Month 5 efficiency savings totalled £1.938m against a target of £1.681m. This is split with recurring efficiency savings achieved £1,082m and non recurring savings of £856k. This is ahead of the planned trajectory at this stage within the financial year. </t>
  </si>
  <si>
    <t xml:space="preserve">A strong transplant waiting list with a number of urgent and super-urgent patients meant that NSD bed occupancy has remained high during July, August and September. </t>
  </si>
  <si>
    <t>Overall Cardiology bed occupancy continues to be delivered in line with target. A breakdown by ward is given below.</t>
  </si>
  <si>
    <t xml:space="preserve">Ward 2C bed occupancy fell during the second quarter to within the target range. High occupancy continues to be seen on the majority of days. </t>
  </si>
  <si>
    <t xml:space="preserve">A high number of urgent admissions led to a busy summer in CCU and on target bed occupancy. </t>
  </si>
  <si>
    <t>Occupancy in Ward 2D remained on target with the unit working collaboratively with Wards 2C and CCU to ensure effective use of beds across the floor.</t>
  </si>
  <si>
    <t>Ward occupancy increased in August as operating returned to normal after the summer period. In September, however, a high number of surgical cancellations led to less demand for post operative beds and lower bed occupancy.</t>
  </si>
  <si>
    <t xml:space="preserve">Similar to Ward 3East, 3West occupancy increased in August as surgical operating returned to normal following summer leave. Surgical cancellations in September due to a shortage of Critical Care beds, however, contributed to below target occupancy in September. </t>
  </si>
  <si>
    <t xml:space="preserve">While it remained below target, occupancy in Ward 2East improved during August and September. </t>
  </si>
  <si>
    <t xml:space="preserve">A wing of the ward was closed in August and September due to nursing vacancies. As activity was condensed into fewer beds the overall occupancy percentage was higher. Recruitment has filled the nursing vacancies and staff are due to start imminently. </t>
  </si>
  <si>
    <t xml:space="preserve">Acute occupancy improved in August as operating returned to normal following the peak summer period. Surgical cancellations due to a shortage of Critical Care beds, however, led to less demand for post-operative beds and a reduction in September bed occupancy. </t>
  </si>
  <si>
    <t>A high number of long term and  Mechanical Circulatory Support (MCS) patients led to over-subscription of ICU2 beds in August and September. For further information see Performance Paper.</t>
  </si>
  <si>
    <t>There was high demand for beds in HDU3 in August with the unit seeing its highest occupancy level in the scorecard period. Further information on challenges around Critical Care beds is given in the Performance Paper.</t>
  </si>
  <si>
    <t>There was a slight reduction in HDU2 occupancy from August into September, however, it remained broadly in like with trend.</t>
  </si>
  <si>
    <t xml:space="preserve">Bed occupancy in ICU1 increased during September in line a general rise in demand for Critical Care beds. To maximise both the use of beds and nurses, both resources were managed across the floor in both August and September. </t>
  </si>
  <si>
    <t>Delivery of the inpatient and daycases within Cardiac Surgery and Cardiology remains challenging. Cardiac Surgery reported nine week performance of 52.5% during August, with performance of 54.5% reported for Cardiology.</t>
  </si>
  <si>
    <t>Sickness absence remains above target, but in line with trend. A roughly equal split between long term and short term absence continues to be seen with long term absence of 1.97%, and short term absence of 2.93% during August.</t>
  </si>
</sst>
</file>

<file path=xl/styles.xml><?xml version="1.0" encoding="utf-8"?>
<styleSheet xmlns="http://schemas.openxmlformats.org/spreadsheetml/2006/main">
  <numFmts count="5">
    <numFmt numFmtId="6" formatCode="&quot;£&quot;#,##0;[Red]\-&quot;£&quot;#,##0"/>
    <numFmt numFmtId="164" formatCode="0.0%"/>
    <numFmt numFmtId="165" formatCode="&quot;£&quot;#,##0"/>
    <numFmt numFmtId="166" formatCode="&quot;£&quot;#,##0.00"/>
    <numFmt numFmtId="167" formatCode="0.000"/>
  </numFmts>
  <fonts count="41">
    <font>
      <sz val="10"/>
      <name val="Arial"/>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sz val="10"/>
      <color indexed="22"/>
      <name val="Arial"/>
      <family val="2"/>
    </font>
    <font>
      <sz val="12"/>
      <name val="Wingdings"/>
      <charset val="2"/>
    </font>
    <font>
      <b/>
      <sz val="9"/>
      <name val="Arial"/>
      <family val="2"/>
    </font>
    <font>
      <sz val="10"/>
      <color indexed="18"/>
      <name val="Arial"/>
      <family val="2"/>
    </font>
    <font>
      <b/>
      <sz val="11"/>
      <color indexed="17"/>
      <name val="Arial"/>
      <family val="2"/>
    </font>
    <font>
      <u/>
      <sz val="10"/>
      <color indexed="12"/>
      <name val="Arial"/>
      <family val="2"/>
    </font>
    <font>
      <sz val="18"/>
      <name val="Arial"/>
      <family val="2"/>
    </font>
    <font>
      <b/>
      <sz val="11"/>
      <color indexed="10"/>
      <name val="Arial"/>
      <family val="2"/>
    </font>
    <font>
      <sz val="14"/>
      <color rgb="FF00B0F0"/>
      <name val="Arial"/>
      <family val="2"/>
    </font>
    <font>
      <sz val="14"/>
      <color rgb="FF00B050"/>
      <name val="Arial"/>
      <family val="2"/>
    </font>
    <font>
      <sz val="14"/>
      <color rgb="FFFF0000"/>
      <name val="Arial"/>
      <family val="2"/>
    </font>
    <font>
      <b/>
      <sz val="14"/>
      <color rgb="FFFF0000"/>
      <name val="Arial"/>
      <family val="2"/>
    </font>
    <font>
      <b/>
      <sz val="11"/>
      <color theme="1"/>
      <name val="Arial"/>
      <family val="2"/>
    </font>
    <font>
      <sz val="10"/>
      <color indexed="10"/>
      <name val="Arial"/>
      <family val="2"/>
    </font>
    <font>
      <sz val="11"/>
      <color theme="1"/>
      <name val="Arial"/>
      <family val="2"/>
    </font>
    <font>
      <sz val="9"/>
      <color theme="1"/>
      <name val="Arial"/>
      <family val="2"/>
    </font>
    <font>
      <sz val="10"/>
      <color theme="1"/>
      <name val="Arial"/>
      <family val="2"/>
    </font>
    <font>
      <b/>
      <sz val="11"/>
      <color theme="1"/>
      <name val="Calibri"/>
      <family val="2"/>
    </font>
    <font>
      <sz val="14"/>
      <name val="Arial"/>
      <family val="2"/>
    </font>
    <font>
      <b/>
      <sz val="14"/>
      <color rgb="FF0070C0"/>
      <name val="Arial"/>
      <family val="2"/>
    </font>
    <font>
      <b/>
      <sz val="14"/>
      <color indexed="17"/>
      <name val="Arial"/>
      <family val="2"/>
    </font>
    <font>
      <sz val="11"/>
      <color indexed="17"/>
      <name val="Arial"/>
      <family val="2"/>
    </font>
    <font>
      <sz val="10"/>
      <color indexed="17"/>
      <name val="Arial"/>
      <family val="2"/>
    </font>
    <font>
      <b/>
      <sz val="6"/>
      <name val="Arial"/>
      <family val="2"/>
    </font>
    <font>
      <u/>
      <sz val="9"/>
      <name val="Arial"/>
      <family val="2"/>
    </font>
    <font>
      <u/>
      <sz val="10"/>
      <name val="Arial"/>
      <family val="2"/>
    </font>
    <font>
      <b/>
      <sz val="10.8"/>
      <name val="Arial"/>
      <family val="2"/>
    </font>
    <font>
      <b/>
      <sz val="11"/>
      <color theme="0"/>
      <name val="Arial"/>
      <family val="2"/>
    </font>
    <font>
      <sz val="9"/>
      <color theme="1"/>
      <name val="Calibri"/>
      <family val="2"/>
    </font>
  </fonts>
  <fills count="15">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52"/>
        <bgColor indexed="64"/>
      </patternFill>
    </fill>
    <fill>
      <patternFill patternType="solid">
        <fgColor indexed="10"/>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0070C0"/>
        <bgColor indexed="64"/>
      </patternFill>
    </fill>
    <fill>
      <patternFill patternType="solid">
        <fgColor rgb="FFFFFF00"/>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ck">
        <color indexed="64"/>
      </left>
      <right/>
      <top/>
      <bottom style="thin">
        <color indexed="64"/>
      </bottom>
      <diagonal/>
    </border>
  </borders>
  <cellStyleXfs count="6">
    <xf numFmtId="0" fontId="0" fillId="0" borderId="0"/>
    <xf numFmtId="0" fontId="4" fillId="0" borderId="0"/>
    <xf numFmtId="9" fontId="2" fillId="0" borderId="0" applyFont="0" applyFill="0" applyBorder="0" applyAlignment="0" applyProtection="0"/>
    <xf numFmtId="0" fontId="17" fillId="0" borderId="0" applyNumberFormat="0" applyFill="0" applyBorder="0" applyAlignment="0" applyProtection="0">
      <alignment vertical="top"/>
      <protection locked="0"/>
    </xf>
    <xf numFmtId="0" fontId="2" fillId="0" borderId="0"/>
    <xf numFmtId="9" fontId="1" fillId="0" borderId="0" applyFont="0" applyFill="0" applyBorder="0" applyAlignment="0" applyProtection="0"/>
  </cellStyleXfs>
  <cellXfs count="791">
    <xf numFmtId="0" fontId="0" fillId="0" borderId="0" xfId="0"/>
    <xf numFmtId="0" fontId="4" fillId="0" borderId="0" xfId="0" applyFont="1" applyFill="1" applyBorder="1"/>
    <xf numFmtId="0" fontId="4" fillId="0" borderId="0" xfId="0" applyFont="1" applyFill="1" applyBorder="1" applyAlignment="1">
      <alignment vertical="center"/>
    </xf>
    <xf numFmtId="0" fontId="3" fillId="0" borderId="0" xfId="0" applyFont="1" applyFill="1" applyBorder="1" applyAlignment="1">
      <alignment horizontal="center"/>
    </xf>
    <xf numFmtId="0" fontId="6" fillId="0" borderId="0" xfId="0" applyNumberFormat="1" applyFont="1" applyFill="1" applyBorder="1" applyAlignment="1">
      <alignment horizontal="center" vertical="center"/>
    </xf>
    <xf numFmtId="0" fontId="13" fillId="4"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0" borderId="0" xfId="0" applyFont="1" applyBorder="1" applyAlignment="1">
      <alignment horizontal="center" vertical="center" wrapText="1"/>
    </xf>
    <xf numFmtId="0" fontId="7" fillId="3" borderId="1" xfId="0" applyNumberFormat="1" applyFont="1" applyFill="1" applyBorder="1" applyAlignment="1">
      <alignment horizontal="center" vertical="center"/>
    </xf>
    <xf numFmtId="0" fontId="8" fillId="0" borderId="0" xfId="0" applyFont="1" applyAlignment="1">
      <alignment wrapText="1"/>
    </xf>
    <xf numFmtId="0" fontId="11" fillId="0" borderId="0" xfId="0" applyFont="1" applyFill="1" applyBorder="1" applyAlignment="1">
      <alignment vertical="center"/>
    </xf>
    <xf numFmtId="0" fontId="11" fillId="0" borderId="0" xfId="0" applyFont="1" applyFill="1" applyBorder="1" applyAlignment="1">
      <alignment horizontal="center" vertical="center"/>
    </xf>
    <xf numFmtId="0" fontId="11" fillId="0" borderId="0" xfId="0" applyNumberFormat="1" applyFont="1" applyFill="1" applyBorder="1" applyAlignment="1">
      <alignment horizontal="center" vertical="center"/>
    </xf>
    <xf numFmtId="9" fontId="7" fillId="0" borderId="3" xfId="0" applyNumberFormat="1" applyFont="1" applyFill="1" applyBorder="1" applyAlignment="1">
      <alignment horizontal="center" vertical="center" wrapText="1"/>
    </xf>
    <xf numFmtId="164" fontId="7" fillId="0" borderId="3" xfId="0" applyNumberFormat="1" applyFont="1" applyFill="1" applyBorder="1" applyAlignment="1">
      <alignment horizontal="center" vertical="center" wrapText="1"/>
    </xf>
    <xf numFmtId="10" fontId="7" fillId="0" borderId="3" xfId="0" applyNumberFormat="1" applyFont="1" applyFill="1" applyBorder="1" applyAlignment="1">
      <alignment horizontal="center" vertical="center" wrapText="1"/>
    </xf>
    <xf numFmtId="164" fontId="7" fillId="0" borderId="3" xfId="0" applyNumberFormat="1" applyFont="1" applyFill="1" applyBorder="1" applyAlignment="1">
      <alignment horizontal="center" vertical="center"/>
    </xf>
    <xf numFmtId="0" fontId="7" fillId="3" borderId="12" xfId="0" applyNumberFormat="1" applyFont="1" applyFill="1" applyBorder="1" applyAlignment="1">
      <alignment horizontal="center" vertical="center"/>
    </xf>
    <xf numFmtId="0" fontId="4" fillId="0" borderId="0" xfId="0" applyFont="1" applyFill="1" applyBorder="1" applyAlignment="1">
      <alignment horizontal="left" vertical="top"/>
    </xf>
    <xf numFmtId="17" fontId="3" fillId="3" borderId="1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0" fontId="8" fillId="7" borderId="2" xfId="0" applyFont="1" applyFill="1" applyBorder="1" applyAlignment="1">
      <alignment horizontal="left" vertical="top" wrapText="1"/>
    </xf>
    <xf numFmtId="0" fontId="8" fillId="7" borderId="3" xfId="0" applyFont="1" applyFill="1" applyBorder="1" applyAlignment="1">
      <alignment horizontal="left" vertical="top" wrapText="1"/>
    </xf>
    <xf numFmtId="0" fontId="5" fillId="3" borderId="17"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3" fillId="3" borderId="23" xfId="0" applyFont="1" applyFill="1" applyBorder="1" applyAlignment="1">
      <alignment horizontal="center" vertical="center" wrapText="1"/>
    </xf>
    <xf numFmtId="17" fontId="3" fillId="3" borderId="24" xfId="0" applyNumberFormat="1" applyFont="1" applyFill="1" applyBorder="1" applyAlignment="1">
      <alignment horizontal="center" vertical="center" wrapText="1"/>
    </xf>
    <xf numFmtId="0" fontId="18" fillId="0" borderId="0" xfId="0" applyFont="1" applyFill="1" applyBorder="1"/>
    <xf numFmtId="164" fontId="7" fillId="0" borderId="3" xfId="2"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xf>
    <xf numFmtId="0" fontId="7" fillId="2" borderId="2" xfId="0" applyFont="1" applyFill="1" applyBorder="1" applyAlignment="1">
      <alignment horizontal="left" vertical="center" wrapText="1"/>
    </xf>
    <xf numFmtId="0" fontId="9" fillId="0" borderId="0" xfId="0" applyFont="1" applyBorder="1" applyAlignment="1">
      <alignment horizontal="center" vertical="center" wrapText="1"/>
    </xf>
    <xf numFmtId="17" fontId="7" fillId="2" borderId="2" xfId="0" applyNumberFormat="1" applyFont="1" applyFill="1" applyBorder="1" applyAlignment="1">
      <alignment horizontal="center" vertical="center" wrapText="1"/>
    </xf>
    <xf numFmtId="17" fontId="7" fillId="0" borderId="2" xfId="0" applyNumberFormat="1" applyFont="1" applyFill="1" applyBorder="1" applyAlignment="1">
      <alignment horizontal="center" vertical="center" wrapText="1"/>
    </xf>
    <xf numFmtId="0" fontId="8" fillId="7" borderId="2" xfId="0" applyFont="1" applyFill="1" applyBorder="1" applyAlignment="1">
      <alignment horizontal="left" vertical="top" wrapText="1"/>
    </xf>
    <xf numFmtId="0" fontId="18" fillId="8" borderId="3" xfId="0" applyFont="1" applyFill="1" applyBorder="1"/>
    <xf numFmtId="0" fontId="13" fillId="0" borderId="0" xfId="0" applyFont="1" applyFill="1" applyBorder="1" applyAlignment="1">
      <alignment horizontal="center" vertical="center" wrapText="1"/>
    </xf>
    <xf numFmtId="2" fontId="7" fillId="0" borderId="3" xfId="0" applyNumberFormat="1" applyFont="1" applyFill="1" applyBorder="1" applyAlignment="1">
      <alignment horizontal="center" vertical="center" wrapText="1"/>
    </xf>
    <xf numFmtId="164"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0" fontId="7" fillId="0" borderId="11" xfId="0" applyNumberFormat="1" applyFont="1" applyFill="1" applyBorder="1" applyAlignment="1">
      <alignment horizontal="center" vertical="center" wrapText="1"/>
    </xf>
    <xf numFmtId="10" fontId="7" fillId="0" borderId="12" xfId="0" applyNumberFormat="1" applyFont="1" applyFill="1" applyBorder="1" applyAlignment="1">
      <alignment horizontal="center" vertical="center" wrapText="1"/>
    </xf>
    <xf numFmtId="10" fontId="7" fillId="0" borderId="13" xfId="0" applyNumberFormat="1" applyFont="1" applyFill="1" applyBorder="1" applyAlignment="1">
      <alignment horizontal="center" vertical="center" wrapText="1"/>
    </xf>
    <xf numFmtId="10" fontId="7" fillId="0" borderId="5" xfId="0" applyNumberFormat="1" applyFont="1" applyFill="1" applyBorder="1" applyAlignment="1">
      <alignment horizontal="center" vertical="center" wrapText="1"/>
    </xf>
    <xf numFmtId="17" fontId="7" fillId="3" borderId="3" xfId="0" applyNumberFormat="1" applyFont="1" applyFill="1" applyBorder="1" applyAlignment="1">
      <alignment horizontal="center" vertical="center" wrapText="1"/>
    </xf>
    <xf numFmtId="17" fontId="7" fillId="0" borderId="1" xfId="0" applyNumberFormat="1" applyFont="1" applyFill="1" applyBorder="1" applyAlignment="1">
      <alignment horizontal="center" vertical="center" wrapText="1"/>
    </xf>
    <xf numFmtId="17" fontId="7" fillId="3" borderId="1" xfId="0" applyNumberFormat="1" applyFont="1" applyFill="1" applyBorder="1" applyAlignment="1">
      <alignment horizontal="center" vertical="center" wrapText="1"/>
    </xf>
    <xf numFmtId="1" fontId="7" fillId="3" borderId="3" xfId="0" applyNumberFormat="1" applyFont="1" applyFill="1" applyBorder="1" applyAlignment="1">
      <alignment horizontal="center" vertical="center" wrapText="1"/>
    </xf>
    <xf numFmtId="0" fontId="4" fillId="0" borderId="0" xfId="0" applyFont="1" applyFill="1" applyBorder="1" applyAlignment="1">
      <alignment horizontal="center"/>
    </xf>
    <xf numFmtId="0" fontId="15" fillId="0" borderId="0" xfId="0" applyFont="1" applyAlignment="1">
      <alignment horizontal="center"/>
    </xf>
    <xf numFmtId="0" fontId="4" fillId="0" borderId="0" xfId="0" applyNumberFormat="1" applyFont="1" applyFill="1" applyBorder="1" applyAlignment="1">
      <alignment horizontal="center"/>
    </xf>
    <xf numFmtId="17" fontId="7" fillId="0" borderId="12" xfId="0" applyNumberFormat="1" applyFont="1" applyFill="1" applyBorder="1" applyAlignment="1">
      <alignment horizontal="center" vertical="center" wrapText="1"/>
    </xf>
    <xf numFmtId="17" fontId="7" fillId="0" borderId="15"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xf>
    <xf numFmtId="0" fontId="7" fillId="0" borderId="2" xfId="0" applyNumberFormat="1" applyFont="1" applyFill="1" applyBorder="1" applyAlignment="1">
      <alignment horizontal="center" vertical="center"/>
    </xf>
    <xf numFmtId="10" fontId="7" fillId="0" borderId="1" xfId="0" applyNumberFormat="1" applyFont="1" applyFill="1" applyBorder="1" applyAlignment="1">
      <alignment horizontal="center" vertical="center" wrapText="1"/>
    </xf>
    <xf numFmtId="10" fontId="7" fillId="3" borderId="1" xfId="0" applyNumberFormat="1" applyFont="1" applyFill="1" applyBorder="1" applyAlignment="1">
      <alignment horizontal="center" vertical="center"/>
    </xf>
    <xf numFmtId="10" fontId="7" fillId="3" borderId="3" xfId="0" applyNumberFormat="1" applyFont="1" applyFill="1" applyBorder="1" applyAlignment="1">
      <alignment horizontal="center" vertical="center" wrapText="1"/>
    </xf>
    <xf numFmtId="10" fontId="7" fillId="3" borderId="3" xfId="0" applyNumberFormat="1" applyFont="1" applyFill="1" applyBorder="1" applyAlignment="1">
      <alignment horizontal="center" vertical="center"/>
    </xf>
    <xf numFmtId="17" fontId="7" fillId="9" borderId="15" xfId="0" applyNumberFormat="1" applyFont="1" applyFill="1" applyBorder="1" applyAlignment="1">
      <alignment horizontal="center" vertical="center" wrapText="1"/>
    </xf>
    <xf numFmtId="17" fontId="7" fillId="9" borderId="2" xfId="0" applyNumberFormat="1" applyFont="1" applyFill="1" applyBorder="1" applyAlignment="1">
      <alignment horizontal="center" vertical="center" wrapText="1"/>
    </xf>
    <xf numFmtId="0" fontId="0" fillId="0" borderId="8" xfId="0" applyBorder="1" applyAlignment="1">
      <alignment vertical="center"/>
    </xf>
    <xf numFmtId="0" fontId="6" fillId="0" borderId="0" xfId="0" applyNumberFormat="1" applyFont="1" applyFill="1" applyBorder="1" applyAlignment="1">
      <alignment horizontal="center" vertical="center"/>
    </xf>
    <xf numFmtId="0" fontId="8" fillId="3" borderId="9" xfId="0" applyFont="1" applyFill="1" applyBorder="1" applyAlignment="1">
      <alignment horizontal="left" vertical="top" wrapText="1"/>
    </xf>
    <xf numFmtId="0" fontId="13" fillId="5" borderId="1" xfId="0" applyFont="1" applyFill="1" applyBorder="1" applyAlignment="1">
      <alignment horizontal="left" vertical="center" wrapText="1"/>
    </xf>
    <xf numFmtId="0" fontId="9" fillId="8" borderId="0" xfId="0" applyFont="1" applyFill="1" applyBorder="1" applyAlignment="1">
      <alignment horizontal="center" vertical="center" wrapText="1"/>
    </xf>
    <xf numFmtId="0" fontId="9" fillId="8" borderId="15" xfId="0" applyFont="1" applyFill="1" applyBorder="1" applyAlignment="1">
      <alignment horizontal="center" vertical="center" wrapText="1"/>
    </xf>
    <xf numFmtId="0" fontId="13" fillId="8" borderId="7" xfId="0" applyFont="1" applyFill="1" applyBorder="1" applyAlignment="1">
      <alignment horizontal="center" vertical="center" wrapText="1"/>
    </xf>
    <xf numFmtId="0" fontId="13" fillId="8" borderId="14" xfId="0" applyFont="1" applyFill="1" applyBorder="1" applyAlignment="1">
      <alignment horizontal="center" vertical="center" wrapText="1"/>
    </xf>
    <xf numFmtId="0" fontId="11" fillId="0" borderId="15" xfId="0" applyFont="1" applyFill="1" applyBorder="1" applyAlignment="1">
      <alignment vertical="center"/>
    </xf>
    <xf numFmtId="0" fontId="4" fillId="0" borderId="6" xfId="0" applyFont="1" applyFill="1" applyBorder="1" applyAlignment="1">
      <alignment horizontal="center"/>
    </xf>
    <xf numFmtId="0" fontId="3" fillId="0" borderId="0" xfId="4" applyFont="1" applyFill="1" applyBorder="1"/>
    <xf numFmtId="0" fontId="2" fillId="0" borderId="0" xfId="4" applyFont="1" applyFill="1" applyBorder="1"/>
    <xf numFmtId="0" fontId="2" fillId="0" borderId="6" xfId="4" applyFont="1" applyFill="1" applyBorder="1" applyAlignment="1">
      <alignment horizontal="left" vertical="center" wrapText="1"/>
    </xf>
    <xf numFmtId="0" fontId="2" fillId="3" borderId="3" xfId="4" applyFill="1" applyBorder="1" applyAlignment="1">
      <alignment vertical="center"/>
    </xf>
    <xf numFmtId="0" fontId="6" fillId="0" borderId="3" xfId="4" applyFont="1" applyFill="1" applyBorder="1" applyAlignment="1">
      <alignment horizontal="center" vertical="center"/>
    </xf>
    <xf numFmtId="0" fontId="6" fillId="3" borderId="3" xfId="4" applyFont="1" applyFill="1" applyBorder="1" applyAlignment="1">
      <alignment horizontal="center" vertical="center"/>
    </xf>
    <xf numFmtId="1" fontId="16" fillId="0" borderId="3" xfId="4" applyNumberFormat="1" applyFont="1" applyFill="1" applyBorder="1" applyAlignment="1">
      <alignment vertical="center" wrapText="1"/>
    </xf>
    <xf numFmtId="0" fontId="2" fillId="3" borderId="1" xfId="4" applyFill="1" applyBorder="1" applyAlignment="1">
      <alignment vertical="center"/>
    </xf>
    <xf numFmtId="0" fontId="6" fillId="0" borderId="1" xfId="4" applyFont="1" applyFill="1" applyBorder="1" applyAlignment="1">
      <alignment horizontal="center" vertical="center"/>
    </xf>
    <xf numFmtId="0" fontId="6" fillId="3" borderId="1" xfId="4" applyFont="1" applyFill="1" applyBorder="1" applyAlignment="1">
      <alignment horizontal="center" vertical="center"/>
    </xf>
    <xf numFmtId="1" fontId="16" fillId="0" borderId="1" xfId="4" applyNumberFormat="1" applyFont="1" applyFill="1" applyBorder="1" applyAlignment="1">
      <alignment vertical="center" wrapText="1"/>
    </xf>
    <xf numFmtId="0" fontId="2" fillId="0" borderId="0" xfId="4" applyFont="1" applyFill="1" applyBorder="1" applyAlignment="1">
      <alignment horizontal="left" vertical="center" wrapText="1"/>
    </xf>
    <xf numFmtId="0" fontId="6" fillId="5" borderId="1" xfId="4" applyFont="1" applyFill="1" applyBorder="1" applyAlignment="1">
      <alignment horizontal="center" vertical="center"/>
    </xf>
    <xf numFmtId="1" fontId="16" fillId="4" borderId="1" xfId="4" applyNumberFormat="1" applyFont="1" applyFill="1" applyBorder="1" applyAlignment="1">
      <alignment vertical="center" wrapText="1"/>
    </xf>
    <xf numFmtId="0" fontId="25" fillId="0" borderId="8" xfId="4" applyFont="1" applyFill="1" applyBorder="1" applyAlignment="1">
      <alignment horizontal="left" vertical="center" wrapText="1"/>
    </xf>
    <xf numFmtId="0" fontId="2" fillId="0" borderId="8" xfId="4" applyFont="1" applyFill="1" applyBorder="1" applyAlignment="1">
      <alignment horizontal="left" vertical="center" wrapText="1"/>
    </xf>
    <xf numFmtId="0" fontId="25" fillId="0" borderId="13" xfId="4" applyFont="1" applyFill="1" applyBorder="1" applyAlignment="1">
      <alignment horizontal="left" vertical="center" wrapText="1"/>
    </xf>
    <xf numFmtId="0" fontId="2" fillId="3" borderId="12" xfId="4" applyFill="1" applyBorder="1" applyAlignment="1">
      <alignment vertical="center"/>
    </xf>
    <xf numFmtId="0" fontId="6" fillId="3" borderId="12" xfId="4" applyFont="1" applyFill="1" applyBorder="1" applyAlignment="1">
      <alignment horizontal="center" vertical="center"/>
    </xf>
    <xf numFmtId="1" fontId="16" fillId="0" borderId="12" xfId="4" applyNumberFormat="1" applyFont="1" applyFill="1" applyBorder="1" applyAlignment="1">
      <alignment vertical="center" wrapText="1"/>
    </xf>
    <xf numFmtId="0" fontId="2" fillId="0" borderId="0" xfId="4" applyFont="1" applyFill="1" applyBorder="1" applyAlignment="1">
      <alignment vertical="top" wrapText="1"/>
    </xf>
    <xf numFmtId="0" fontId="2" fillId="3" borderId="2" xfId="4" applyFill="1" applyBorder="1" applyAlignment="1">
      <alignment vertical="center"/>
    </xf>
    <xf numFmtId="0" fontId="6" fillId="3" borderId="2" xfId="4" applyFont="1" applyFill="1" applyBorder="1" applyAlignment="1">
      <alignment horizontal="center" vertical="center"/>
    </xf>
    <xf numFmtId="0" fontId="2" fillId="0" borderId="1" xfId="4" applyFont="1" applyFill="1" applyBorder="1" applyAlignment="1">
      <alignment vertical="top"/>
    </xf>
    <xf numFmtId="9" fontId="2" fillId="0" borderId="1" xfId="4" applyNumberFormat="1" applyFont="1" applyFill="1" applyBorder="1"/>
    <xf numFmtId="0" fontId="2" fillId="0" borderId="12" xfId="4" applyFont="1" applyBorder="1" applyAlignment="1">
      <alignment vertical="top"/>
    </xf>
    <xf numFmtId="1" fontId="16" fillId="5" borderId="12" xfId="4" applyNumberFormat="1" applyFont="1" applyFill="1" applyBorder="1" applyAlignment="1">
      <alignment vertical="center" wrapText="1"/>
    </xf>
    <xf numFmtId="1" fontId="16" fillId="6" borderId="12" xfId="4" applyNumberFormat="1" applyFont="1" applyFill="1" applyBorder="1" applyAlignment="1">
      <alignment vertical="center" wrapText="1"/>
    </xf>
    <xf numFmtId="1" fontId="16" fillId="4" borderId="12" xfId="4" applyNumberFormat="1" applyFont="1" applyFill="1" applyBorder="1" applyAlignment="1">
      <alignment vertical="center" wrapText="1"/>
    </xf>
    <xf numFmtId="0" fontId="2" fillId="0" borderId="1" xfId="4" applyFont="1" applyFill="1" applyBorder="1" applyAlignment="1">
      <alignment vertical="top" wrapText="1"/>
    </xf>
    <xf numFmtId="1" fontId="16" fillId="6" borderId="1" xfId="4" applyNumberFormat="1" applyFont="1" applyFill="1" applyBorder="1" applyAlignment="1">
      <alignment vertical="center" wrapText="1"/>
    </xf>
    <xf numFmtId="0" fontId="2" fillId="0" borderId="1" xfId="4" applyFont="1" applyBorder="1" applyAlignment="1">
      <alignment vertical="top"/>
    </xf>
    <xf numFmtId="0" fontId="2" fillId="0" borderId="0" xfId="4" applyFont="1" applyFill="1" applyBorder="1" applyAlignment="1">
      <alignment vertical="center"/>
    </xf>
    <xf numFmtId="0" fontId="2" fillId="0" borderId="1" xfId="4" applyFont="1" applyFill="1" applyBorder="1"/>
    <xf numFmtId="0" fontId="2" fillId="0" borderId="1" xfId="4" applyBorder="1"/>
    <xf numFmtId="0" fontId="2" fillId="0" borderId="0" xfId="4"/>
    <xf numFmtId="0" fontId="2" fillId="0" borderId="0" xfId="4" applyFont="1"/>
    <xf numFmtId="0" fontId="3" fillId="0" borderId="0" xfId="4" applyFont="1" applyFill="1" applyBorder="1" applyAlignment="1">
      <alignment horizontal="center"/>
    </xf>
    <xf numFmtId="0" fontId="6" fillId="0" borderId="0" xfId="4" applyNumberFormat="1" applyFont="1" applyFill="1" applyBorder="1" applyAlignment="1">
      <alignment vertical="center"/>
    </xf>
    <xf numFmtId="0" fontId="2" fillId="0" borderId="0" xfId="4" applyNumberFormat="1" applyFont="1" applyFill="1" applyBorder="1"/>
    <xf numFmtId="0" fontId="2" fillId="8" borderId="8" xfId="4" applyFont="1" applyFill="1" applyBorder="1" applyAlignment="1">
      <alignment vertical="center" wrapText="1"/>
    </xf>
    <xf numFmtId="0" fontId="2" fillId="8" borderId="8" xfId="4" applyFill="1" applyBorder="1" applyAlignment="1">
      <alignment horizontal="center" vertical="center" wrapText="1"/>
    </xf>
    <xf numFmtId="17" fontId="3" fillId="8" borderId="8" xfId="4" applyNumberFormat="1" applyFont="1" applyFill="1" applyBorder="1" applyAlignment="1">
      <alignment horizontal="center" vertical="center" wrapText="1"/>
    </xf>
    <xf numFmtId="0" fontId="12" fillId="8" borderId="8" xfId="4" applyFont="1" applyFill="1" applyBorder="1" applyAlignment="1">
      <alignment horizontal="center" vertical="center" wrapText="1"/>
    </xf>
    <xf numFmtId="0" fontId="2" fillId="8" borderId="8" xfId="4" applyFont="1" applyFill="1" applyBorder="1"/>
    <xf numFmtId="0" fontId="2" fillId="8" borderId="4" xfId="4" applyFont="1" applyFill="1" applyBorder="1"/>
    <xf numFmtId="0" fontId="2" fillId="8" borderId="8" xfId="4" applyFont="1" applyFill="1" applyBorder="1" applyAlignment="1">
      <alignment vertical="top" wrapText="1"/>
    </xf>
    <xf numFmtId="0" fontId="3" fillId="8" borderId="11" xfId="4" applyFont="1" applyFill="1" applyBorder="1" applyAlignment="1">
      <alignment horizontal="center" vertical="center" wrapText="1"/>
    </xf>
    <xf numFmtId="0" fontId="3" fillId="8" borderId="2" xfId="4" applyFont="1" applyFill="1" applyBorder="1" applyAlignment="1">
      <alignment horizontal="center" vertical="center" wrapText="1"/>
    </xf>
    <xf numFmtId="17" fontId="14" fillId="8" borderId="12" xfId="4" applyNumberFormat="1" applyFont="1" applyFill="1" applyBorder="1" applyAlignment="1">
      <alignment horizontal="center" vertical="center" wrapText="1"/>
    </xf>
    <xf numFmtId="0" fontId="2" fillId="7" borderId="0" xfId="4" applyFont="1" applyFill="1" applyBorder="1"/>
    <xf numFmtId="0" fontId="2" fillId="8" borderId="8" xfId="4" applyFont="1" applyFill="1" applyBorder="1" applyAlignment="1">
      <alignment horizontal="center" vertical="center" wrapText="1"/>
    </xf>
    <xf numFmtId="0" fontId="7" fillId="8" borderId="11" xfId="4" applyFont="1" applyFill="1" applyBorder="1" applyAlignment="1">
      <alignment horizontal="center" vertical="center" wrapText="1"/>
    </xf>
    <xf numFmtId="0" fontId="2" fillId="8" borderId="2" xfId="4" applyFont="1" applyFill="1" applyBorder="1" applyAlignment="1">
      <alignment horizontal="center" vertical="center" wrapText="1"/>
    </xf>
    <xf numFmtId="0" fontId="7" fillId="0" borderId="5" xfId="4" applyNumberFormat="1" applyFont="1" applyFill="1" applyBorder="1" applyAlignment="1">
      <alignment horizontal="center" vertical="center" wrapText="1"/>
    </xf>
    <xf numFmtId="0" fontId="2" fillId="10" borderId="1" xfId="4" applyFont="1" applyFill="1" applyBorder="1" applyAlignment="1">
      <alignment horizontal="center" vertical="center"/>
    </xf>
    <xf numFmtId="9" fontId="28" fillId="0" borderId="1" xfId="4" applyNumberFormat="1" applyFont="1" applyFill="1" applyBorder="1" applyAlignment="1">
      <alignment horizontal="center" vertical="center"/>
    </xf>
    <xf numFmtId="1" fontId="2" fillId="3" borderId="1" xfId="4" applyNumberFormat="1" applyFont="1" applyFill="1" applyBorder="1" applyAlignment="1">
      <alignment horizontal="center" vertical="center"/>
    </xf>
    <xf numFmtId="10" fontId="3" fillId="0" borderId="1" xfId="4" applyNumberFormat="1" applyFont="1" applyFill="1" applyBorder="1" applyAlignment="1">
      <alignment horizontal="center" vertical="center"/>
    </xf>
    <xf numFmtId="0" fontId="2" fillId="3" borderId="1" xfId="4" applyFont="1" applyFill="1" applyBorder="1" applyAlignment="1">
      <alignment horizontal="center" vertical="center"/>
    </xf>
    <xf numFmtId="9" fontId="2" fillId="3" borderId="1" xfId="4" applyNumberFormat="1" applyFont="1" applyFill="1" applyBorder="1" applyAlignment="1">
      <alignment horizontal="center" vertical="center"/>
    </xf>
    <xf numFmtId="0" fontId="2" fillId="8" borderId="1" xfId="4" applyFont="1" applyFill="1" applyBorder="1" applyAlignment="1">
      <alignment horizontal="center"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0" xfId="4" applyFont="1" applyFill="1" applyBorder="1" applyAlignment="1">
      <alignment horizontal="center" vertical="center"/>
    </xf>
    <xf numFmtId="0" fontId="3" fillId="0" borderId="0" xfId="4" applyNumberFormat="1" applyFont="1" applyFill="1" applyBorder="1" applyAlignment="1">
      <alignment horizontal="center" vertical="center"/>
    </xf>
    <xf numFmtId="0" fontId="2" fillId="0" borderId="0" xfId="4" applyFont="1" applyFill="1" applyBorder="1" applyAlignment="1">
      <alignment horizontal="center"/>
    </xf>
    <xf numFmtId="0" fontId="2" fillId="0" borderId="0" xfId="4" applyFont="1" applyAlignment="1">
      <alignment horizontal="center"/>
    </xf>
    <xf numFmtId="0" fontId="2" fillId="0" borderId="0" xfId="4" applyAlignment="1">
      <alignment horizontal="left"/>
    </xf>
    <xf numFmtId="0" fontId="2" fillId="0" borderId="0" xfId="4" applyFont="1" applyFill="1" applyBorder="1" applyAlignment="1">
      <alignment horizontal="left"/>
    </xf>
    <xf numFmtId="0" fontId="2" fillId="0" borderId="0" xfId="4" applyNumberFormat="1" applyFont="1" applyFill="1" applyBorder="1" applyAlignment="1">
      <alignment horizontal="center"/>
    </xf>
    <xf numFmtId="17" fontId="3" fillId="8" borderId="2" xfId="4"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1" fontId="7" fillId="3" borderId="1" xfId="0" applyNumberFormat="1" applyFont="1" applyFill="1" applyBorder="1" applyAlignment="1">
      <alignment horizontal="center" vertical="center" wrapText="1"/>
    </xf>
    <xf numFmtId="9" fontId="7" fillId="7" borderId="1" xfId="0" applyNumberFormat="1" applyFont="1" applyFill="1" applyBorder="1" applyAlignment="1">
      <alignment horizontal="center" vertical="center" wrapText="1"/>
    </xf>
    <xf numFmtId="9" fontId="7" fillId="3"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shrinkToFit="1"/>
    </xf>
    <xf numFmtId="0" fontId="8" fillId="0" borderId="2" xfId="0" applyFont="1" applyBorder="1" applyAlignment="1">
      <alignment horizontal="center" vertical="center" shrinkToFit="1"/>
    </xf>
    <xf numFmtId="0" fontId="6" fillId="0" borderId="2" xfId="4" applyNumberFormat="1" applyFont="1" applyFill="1" applyBorder="1" applyAlignment="1">
      <alignment horizontal="center" vertical="center"/>
    </xf>
    <xf numFmtId="0" fontId="6" fillId="0" borderId="3" xfId="4" applyNumberFormat="1" applyFont="1" applyFill="1" applyBorder="1" applyAlignment="1">
      <alignment horizontal="center" vertical="center"/>
    </xf>
    <xf numFmtId="0" fontId="6" fillId="0" borderId="0" xfId="4" applyNumberFormat="1" applyFont="1" applyFill="1" applyBorder="1" applyAlignment="1">
      <alignment horizontal="center" vertical="center"/>
    </xf>
    <xf numFmtId="0" fontId="8" fillId="0" borderId="1" xfId="4" applyFont="1" applyFill="1" applyBorder="1" applyAlignment="1">
      <alignment horizontal="left" vertical="top" wrapText="1"/>
    </xf>
    <xf numFmtId="0" fontId="6" fillId="7" borderId="1" xfId="4" applyFont="1" applyFill="1" applyBorder="1" applyAlignment="1">
      <alignment horizontal="center" vertical="center"/>
    </xf>
    <xf numFmtId="1" fontId="16" fillId="7" borderId="1" xfId="4" applyNumberFormat="1" applyFont="1" applyFill="1" applyBorder="1" applyAlignment="1">
      <alignment vertical="center" wrapText="1"/>
    </xf>
    <xf numFmtId="10" fontId="8" fillId="0" borderId="1" xfId="4" applyNumberFormat="1" applyFont="1" applyFill="1" applyBorder="1" applyAlignment="1">
      <alignment horizontal="center" vertical="center"/>
    </xf>
    <xf numFmtId="0" fontId="7" fillId="3" borderId="1" xfId="4" applyFont="1" applyFill="1" applyBorder="1" applyAlignment="1">
      <alignment horizontal="center" vertical="center"/>
    </xf>
    <xf numFmtId="10" fontId="33" fillId="0" borderId="1" xfId="4" applyNumberFormat="1" applyFont="1" applyFill="1" applyBorder="1" applyAlignment="1">
      <alignment vertical="center" wrapText="1"/>
    </xf>
    <xf numFmtId="0" fontId="8" fillId="3" borderId="1" xfId="4" applyFont="1" applyFill="1" applyBorder="1" applyAlignment="1">
      <alignment vertical="center"/>
    </xf>
    <xf numFmtId="9" fontId="33" fillId="0" borderId="1" xfId="4" applyNumberFormat="1" applyFont="1" applyFill="1" applyBorder="1" applyAlignment="1">
      <alignment vertical="center" wrapText="1"/>
    </xf>
    <xf numFmtId="165" fontId="8" fillId="7" borderId="2" xfId="4" applyNumberFormat="1" applyFont="1" applyFill="1" applyBorder="1" applyAlignment="1">
      <alignment vertical="center" wrapText="1"/>
    </xf>
    <xf numFmtId="0" fontId="2" fillId="0" borderId="15" xfId="4" applyFont="1" applyFill="1" applyBorder="1"/>
    <xf numFmtId="0" fontId="10" fillId="0" borderId="3" xfId="4" applyFont="1" applyFill="1" applyBorder="1" applyAlignment="1">
      <alignment horizontal="center" vertical="top" wrapText="1"/>
    </xf>
    <xf numFmtId="0" fontId="2" fillId="0" borderId="3" xfId="4" applyFont="1" applyFill="1" applyBorder="1" applyAlignment="1">
      <alignment horizontal="center" vertical="top" wrapText="1"/>
    </xf>
    <xf numFmtId="0" fontId="7" fillId="0" borderId="3" xfId="4" applyNumberFormat="1" applyFont="1" applyFill="1" applyBorder="1" applyAlignment="1">
      <alignment vertical="center" wrapText="1"/>
    </xf>
    <xf numFmtId="0" fontId="7" fillId="0" borderId="1" xfId="4" applyNumberFormat="1" applyFont="1" applyFill="1" applyBorder="1" applyAlignment="1">
      <alignment vertical="center" wrapText="1"/>
    </xf>
    <xf numFmtId="0" fontId="7" fillId="0" borderId="0" xfId="4" applyNumberFormat="1" applyFont="1" applyFill="1" applyBorder="1" applyAlignment="1">
      <alignment vertical="center" wrapText="1"/>
    </xf>
    <xf numFmtId="0" fontId="7" fillId="0" borderId="5" xfId="0" applyNumberFormat="1" applyFont="1" applyFill="1" applyBorder="1" applyAlignment="1">
      <alignment horizontal="center" vertical="center" wrapText="1"/>
    </xf>
    <xf numFmtId="9" fontId="7" fillId="0" borderId="5" xfId="0" applyNumberFormat="1" applyFont="1" applyFill="1" applyBorder="1" applyAlignment="1">
      <alignment horizontal="center" vertical="center" wrapText="1"/>
    </xf>
    <xf numFmtId="9" fontId="2" fillId="0" borderId="1" xfId="4" applyNumberFormat="1" applyFont="1" applyFill="1" applyBorder="1" applyAlignment="1">
      <alignment horizontal="center"/>
    </xf>
    <xf numFmtId="17" fontId="7" fillId="2" borderId="1"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17" fontId="7" fillId="0" borderId="2" xfId="0" applyNumberFormat="1" applyFont="1" applyFill="1" applyBorder="1" applyAlignment="1">
      <alignment horizontal="center" vertical="center" wrapText="1"/>
    </xf>
    <xf numFmtId="17" fontId="7" fillId="10" borderId="2" xfId="0" applyNumberFormat="1" applyFont="1" applyFill="1" applyBorder="1" applyAlignment="1">
      <alignment horizontal="center" vertical="center" wrapText="1"/>
    </xf>
    <xf numFmtId="0" fontId="13" fillId="10" borderId="1" xfId="0" applyFont="1" applyFill="1" applyBorder="1" applyAlignment="1">
      <alignment horizontal="center" vertical="center" wrapText="1"/>
    </xf>
    <xf numFmtId="1" fontId="16" fillId="10" borderId="1" xfId="4" applyNumberFormat="1" applyFont="1" applyFill="1" applyBorder="1" applyAlignment="1">
      <alignment horizontal="center" vertical="center" wrapText="1"/>
    </xf>
    <xf numFmtId="1" fontId="16" fillId="10" borderId="1" xfId="4" applyNumberFormat="1" applyFont="1" applyFill="1" applyBorder="1" applyAlignment="1">
      <alignment vertical="center" wrapText="1"/>
    </xf>
    <xf numFmtId="0" fontId="6" fillId="10" borderId="1" xfId="4" applyFont="1" applyFill="1" applyBorder="1" applyAlignment="1">
      <alignment horizontal="center" vertical="center"/>
    </xf>
    <xf numFmtId="17" fontId="7" fillId="9" borderId="1" xfId="0" applyNumberFormat="1" applyFont="1" applyFill="1" applyBorder="1" applyAlignment="1">
      <alignment horizontal="center" vertical="center" wrapText="1"/>
    </xf>
    <xf numFmtId="17" fontId="7" fillId="10" borderId="1" xfId="0" applyNumberFormat="1" applyFont="1" applyFill="1" applyBorder="1" applyAlignment="1">
      <alignment horizontal="center" vertical="center" wrapText="1"/>
    </xf>
    <xf numFmtId="1" fontId="2" fillId="3" borderId="3" xfId="4" applyNumberFormat="1" applyFont="1" applyFill="1" applyBorder="1" applyAlignment="1">
      <alignment horizontal="center" vertical="center"/>
    </xf>
    <xf numFmtId="17" fontId="7" fillId="9" borderId="3" xfId="0" applyNumberFormat="1" applyFont="1" applyFill="1" applyBorder="1" applyAlignment="1">
      <alignment horizontal="center" vertical="center" wrapText="1"/>
    </xf>
    <xf numFmtId="1" fontId="8" fillId="3" borderId="12" xfId="4" applyNumberFormat="1" applyFont="1" applyFill="1" applyBorder="1" applyAlignment="1">
      <alignment horizontal="center" vertical="center"/>
    </xf>
    <xf numFmtId="49" fontId="8" fillId="3" borderId="3" xfId="4" applyNumberFormat="1" applyFont="1" applyFill="1" applyBorder="1" applyAlignment="1">
      <alignment horizontal="center" vertical="center"/>
    </xf>
    <xf numFmtId="0" fontId="8" fillId="3" borderId="1" xfId="4" applyFont="1" applyFill="1" applyBorder="1" applyAlignment="1">
      <alignment horizontal="center" vertical="center"/>
    </xf>
    <xf numFmtId="0" fontId="8" fillId="8" borderId="1" xfId="4" applyFont="1" applyFill="1" applyBorder="1" applyAlignment="1">
      <alignment horizontal="center" vertical="center"/>
    </xf>
    <xf numFmtId="9" fontId="8" fillId="0" borderId="1" xfId="4" applyNumberFormat="1" applyFont="1" applyFill="1" applyBorder="1"/>
    <xf numFmtId="0" fontId="6" fillId="9" borderId="1" xfId="4" applyFont="1" applyFill="1" applyBorder="1" applyAlignment="1">
      <alignment horizontal="center" vertical="center"/>
    </xf>
    <xf numFmtId="9" fontId="2" fillId="0" borderId="0" xfId="4" applyNumberFormat="1" applyFont="1" applyFill="1" applyBorder="1" applyAlignment="1">
      <alignment horizontal="center"/>
    </xf>
    <xf numFmtId="9" fontId="2" fillId="0" borderId="0" xfId="4" applyNumberFormat="1" applyFont="1" applyFill="1" applyBorder="1"/>
    <xf numFmtId="10" fontId="2" fillId="0" borderId="0" xfId="4" applyNumberFormat="1" applyFont="1" applyFill="1" applyBorder="1" applyAlignment="1">
      <alignment horizontal="center"/>
    </xf>
    <xf numFmtId="10" fontId="2" fillId="0" borderId="0" xfId="4" applyNumberFormat="1" applyFont="1" applyFill="1" applyBorder="1"/>
    <xf numFmtId="0" fontId="8" fillId="0" borderId="0" xfId="4" applyFont="1" applyFill="1" applyBorder="1"/>
    <xf numFmtId="0" fontId="8" fillId="0" borderId="0" xfId="4" applyFont="1" applyFill="1" applyBorder="1" applyAlignment="1">
      <alignment wrapText="1"/>
    </xf>
    <xf numFmtId="164" fontId="7" fillId="7" borderId="3" xfId="0" applyNumberFormat="1" applyFont="1" applyFill="1" applyBorder="1" applyAlignment="1">
      <alignment horizontal="center" vertical="center" wrapText="1"/>
    </xf>
    <xf numFmtId="164" fontId="7" fillId="0" borderId="5" xfId="0" applyNumberFormat="1" applyFont="1" applyFill="1" applyBorder="1" applyAlignment="1">
      <alignment horizontal="center" vertical="center" wrapText="1"/>
    </xf>
    <xf numFmtId="9" fontId="8" fillId="0" borderId="1" xfId="4" applyNumberFormat="1" applyFont="1" applyFill="1" applyBorder="1" applyAlignment="1">
      <alignment horizontal="center" vertical="center"/>
    </xf>
    <xf numFmtId="0" fontId="8" fillId="0" borderId="1" xfId="4" applyFont="1" applyFill="1" applyBorder="1" applyAlignment="1">
      <alignment horizontal="center" vertical="center"/>
    </xf>
    <xf numFmtId="6" fontId="8" fillId="0" borderId="1" xfId="4" applyNumberFormat="1" applyFont="1" applyFill="1" applyBorder="1" applyAlignment="1">
      <alignment horizontal="center" vertical="center"/>
    </xf>
    <xf numFmtId="165" fontId="8" fillId="7" borderId="2" xfId="4" applyNumberFormat="1" applyFont="1" applyFill="1" applyBorder="1" applyAlignment="1">
      <alignment horizontal="center" vertical="center" wrapText="1"/>
    </xf>
    <xf numFmtId="10" fontId="2" fillId="10" borderId="12" xfId="4" applyNumberFormat="1" applyFont="1" applyFill="1" applyBorder="1" applyAlignment="1">
      <alignment horizontal="center" vertical="center"/>
    </xf>
    <xf numFmtId="10" fontId="2" fillId="10" borderId="1" xfId="4" applyNumberFormat="1" applyFont="1" applyFill="1" applyBorder="1" applyAlignment="1">
      <alignment horizontal="center" vertical="center"/>
    </xf>
    <xf numFmtId="10" fontId="2" fillId="10" borderId="1" xfId="4" applyNumberFormat="1" applyFont="1" applyFill="1" applyBorder="1" applyAlignment="1">
      <alignment horizontal="center" vertical="center" wrapText="1"/>
    </xf>
    <xf numFmtId="10" fontId="2" fillId="9" borderId="1" xfId="4" applyNumberFormat="1" applyFont="1" applyFill="1" applyBorder="1" applyAlignment="1">
      <alignment horizontal="center" vertical="center" wrapText="1"/>
    </xf>
    <xf numFmtId="10" fontId="2" fillId="0" borderId="1" xfId="4" applyNumberFormat="1" applyFont="1" applyFill="1" applyBorder="1" applyAlignment="1">
      <alignment horizontal="center" vertical="center" wrapText="1"/>
    </xf>
    <xf numFmtId="9" fontId="2" fillId="7" borderId="1" xfId="4" applyNumberFormat="1" applyFont="1" applyFill="1" applyBorder="1" applyAlignment="1">
      <alignment horizontal="center" vertical="center"/>
    </xf>
    <xf numFmtId="9" fontId="2" fillId="10" borderId="1" xfId="4" applyNumberFormat="1" applyFont="1" applyFill="1" applyBorder="1" applyAlignment="1">
      <alignment horizontal="center" vertical="center"/>
    </xf>
    <xf numFmtId="0" fontId="2" fillId="10" borderId="3" xfId="4" applyFont="1" applyFill="1" applyBorder="1" applyAlignment="1">
      <alignment horizontal="center" vertical="center"/>
    </xf>
    <xf numFmtId="10" fontId="2" fillId="9" borderId="1" xfId="4" applyNumberFormat="1" applyFont="1" applyFill="1" applyBorder="1" applyAlignment="1">
      <alignment horizontal="center" vertical="center"/>
    </xf>
    <xf numFmtId="9" fontId="7" fillId="7" borderId="5" xfId="0" applyNumberFormat="1" applyFont="1" applyFill="1" applyBorder="1" applyAlignment="1">
      <alignment horizontal="center" vertical="center" wrapText="1"/>
    </xf>
    <xf numFmtId="0" fontId="2" fillId="11" borderId="1" xfId="4" applyFont="1" applyFill="1" applyBorder="1" applyAlignment="1">
      <alignment horizontal="center" vertical="center"/>
    </xf>
    <xf numFmtId="0" fontId="7" fillId="0" borderId="3" xfId="4" applyNumberFormat="1" applyFont="1" applyFill="1" applyBorder="1" applyAlignment="1">
      <alignment horizontal="center" vertical="center" wrapText="1"/>
    </xf>
    <xf numFmtId="0" fontId="8" fillId="0" borderId="2" xfId="4" applyFont="1" applyFill="1" applyBorder="1" applyAlignment="1">
      <alignment horizontal="left" vertical="top" wrapText="1"/>
    </xf>
    <xf numFmtId="14" fontId="7" fillId="0" borderId="1" xfId="4" applyNumberFormat="1" applyFont="1" applyFill="1" applyBorder="1" applyAlignment="1">
      <alignment horizontal="center" vertical="center" wrapText="1"/>
    </xf>
    <xf numFmtId="0" fontId="7" fillId="0" borderId="1" xfId="4" applyNumberFormat="1" applyFont="1" applyFill="1" applyBorder="1" applyAlignment="1">
      <alignment horizontal="center" vertical="center" wrapText="1"/>
    </xf>
    <xf numFmtId="0" fontId="7" fillId="0" borderId="3" xfId="4" applyNumberFormat="1" applyFont="1" applyFill="1" applyBorder="1" applyAlignment="1">
      <alignment horizontal="center" vertical="center"/>
    </xf>
    <xf numFmtId="0" fontId="7" fillId="0" borderId="1" xfId="4" applyNumberFormat="1" applyFont="1" applyFill="1" applyBorder="1" applyAlignment="1">
      <alignment horizontal="center" vertical="center"/>
    </xf>
    <xf numFmtId="17" fontId="34" fillId="0" borderId="1" xfId="4" applyNumberFormat="1" applyFont="1" applyFill="1" applyBorder="1" applyAlignment="1">
      <alignment horizontal="center" vertical="center" wrapText="1"/>
    </xf>
    <xf numFmtId="0" fontId="2" fillId="0" borderId="1" xfId="4" applyNumberFormat="1" applyFont="1" applyFill="1" applyBorder="1" applyAlignment="1">
      <alignment horizontal="center" vertical="center" wrapText="1"/>
    </xf>
    <xf numFmtId="1" fontId="16" fillId="9" borderId="1" xfId="4" applyNumberFormat="1" applyFont="1" applyFill="1" applyBorder="1" applyAlignment="1">
      <alignment vertical="center" wrapText="1"/>
    </xf>
    <xf numFmtId="17" fontId="7" fillId="0" borderId="15" xfId="0" applyNumberFormat="1" applyFont="1" applyFill="1" applyBorder="1" applyAlignment="1">
      <alignment horizontal="center" vertical="center" wrapText="1"/>
    </xf>
    <xf numFmtId="1" fontId="7" fillId="0" borderId="3" xfId="0" applyNumberFormat="1" applyFont="1" applyFill="1" applyBorder="1" applyAlignment="1">
      <alignment horizontal="center" vertical="center" wrapText="1"/>
    </xf>
    <xf numFmtId="0" fontId="2" fillId="0" borderId="0" xfId="0" applyFont="1" applyFill="1" applyBorder="1"/>
    <xf numFmtId="17" fontId="7" fillId="0" borderId="12" xfId="0" applyNumberFormat="1" applyFont="1" applyFill="1" applyBorder="1" applyAlignment="1">
      <alignment horizontal="center" vertical="center" wrapText="1"/>
    </xf>
    <xf numFmtId="17" fontId="7" fillId="0" borderId="2" xfId="0" applyNumberFormat="1" applyFont="1" applyFill="1" applyBorder="1" applyAlignment="1">
      <alignment horizontal="center" vertical="center" wrapText="1"/>
    </xf>
    <xf numFmtId="17" fontId="7" fillId="0" borderId="3" xfId="0" applyNumberFormat="1" applyFont="1" applyFill="1" applyBorder="1" applyAlignment="1">
      <alignment horizontal="center" vertical="center" wrapText="1"/>
    </xf>
    <xf numFmtId="17" fontId="7" fillId="10" borderId="3"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xf>
    <xf numFmtId="17" fontId="7" fillId="2" borderId="3" xfId="0" applyNumberFormat="1" applyFont="1" applyFill="1" applyBorder="1" applyAlignment="1">
      <alignment horizontal="center" vertical="center" wrapText="1"/>
    </xf>
    <xf numFmtId="17" fontId="7" fillId="0" borderId="15"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9" fillId="0" borderId="1" xfId="0" applyNumberFormat="1" applyFont="1" applyFill="1" applyBorder="1" applyAlignment="1">
      <alignment horizontal="center" vertical="center"/>
    </xf>
    <xf numFmtId="164" fontId="13" fillId="0" borderId="3"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10" fontId="2" fillId="0" borderId="1" xfId="4" applyNumberFormat="1" applyFont="1" applyFill="1" applyBorder="1" applyAlignment="1">
      <alignment horizontal="center" vertical="center"/>
    </xf>
    <xf numFmtId="0" fontId="2" fillId="0" borderId="3" xfId="4" applyFont="1" applyFill="1" applyBorder="1" applyAlignment="1">
      <alignment horizontal="center" vertical="center"/>
    </xf>
    <xf numFmtId="17" fontId="2" fillId="0" borderId="3" xfId="4" applyNumberFormat="1" applyFont="1" applyFill="1" applyBorder="1" applyAlignment="1">
      <alignment horizontal="center" vertical="center" wrapText="1"/>
    </xf>
    <xf numFmtId="0" fontId="2" fillId="0" borderId="1" xfId="4" applyFont="1" applyFill="1" applyBorder="1" applyAlignment="1">
      <alignment horizontal="center" vertical="center"/>
    </xf>
    <xf numFmtId="10" fontId="2" fillId="0" borderId="12" xfId="4" applyNumberFormat="1" applyFont="1" applyFill="1" applyBorder="1" applyAlignment="1">
      <alignment horizontal="center" vertical="center"/>
    </xf>
    <xf numFmtId="10" fontId="7" fillId="3" borderId="1" xfId="0" applyNumberFormat="1" applyFont="1" applyFill="1" applyBorder="1" applyAlignment="1">
      <alignment horizontal="center" vertical="center" wrapText="1"/>
    </xf>
    <xf numFmtId="17" fontId="7" fillId="3" borderId="12" xfId="0" applyNumberFormat="1" applyFont="1" applyFill="1" applyBorder="1" applyAlignment="1">
      <alignment horizontal="center" vertical="center" wrapText="1"/>
    </xf>
    <xf numFmtId="10" fontId="7" fillId="3" borderId="12" xfId="0" applyNumberFormat="1" applyFont="1" applyFill="1" applyBorder="1" applyAlignment="1">
      <alignment horizontal="center" vertical="center"/>
    </xf>
    <xf numFmtId="10" fontId="7" fillId="3" borderId="11" xfId="0" applyNumberFormat="1" applyFont="1" applyFill="1" applyBorder="1" applyAlignment="1">
      <alignment horizontal="center" vertical="center"/>
    </xf>
    <xf numFmtId="10" fontId="7" fillId="3" borderId="5" xfId="0" applyNumberFormat="1" applyFont="1" applyFill="1" applyBorder="1" applyAlignment="1">
      <alignment horizontal="center" vertical="center"/>
    </xf>
    <xf numFmtId="0" fontId="7" fillId="3" borderId="11" xfId="0" applyNumberFormat="1" applyFont="1" applyFill="1" applyBorder="1" applyAlignment="1">
      <alignment horizontal="center" vertical="center"/>
    </xf>
    <xf numFmtId="0" fontId="7" fillId="3" borderId="5" xfId="0" applyNumberFormat="1" applyFont="1" applyFill="1" applyBorder="1" applyAlignment="1">
      <alignment horizontal="center" vertical="center"/>
    </xf>
    <xf numFmtId="10" fontId="7" fillId="0" borderId="10" xfId="0" applyNumberFormat="1" applyFont="1" applyFill="1" applyBorder="1" applyAlignment="1">
      <alignment horizontal="center" vertical="center" wrapText="1"/>
    </xf>
    <xf numFmtId="10" fontId="7" fillId="3" borderId="6" xfId="0" applyNumberFormat="1" applyFont="1" applyFill="1" applyBorder="1" applyAlignment="1">
      <alignment horizontal="center" vertical="center"/>
    </xf>
    <xf numFmtId="0" fontId="6" fillId="3" borderId="0" xfId="0" applyFont="1" applyFill="1" applyBorder="1" applyAlignment="1">
      <alignment horizontal="left" vertical="top" wrapText="1"/>
    </xf>
    <xf numFmtId="0" fontId="7" fillId="0" borderId="2" xfId="0" applyNumberFormat="1" applyFont="1" applyFill="1" applyBorder="1" applyAlignment="1">
      <alignment horizontal="center" vertical="center" wrapText="1"/>
    </xf>
    <xf numFmtId="17" fontId="7" fillId="0" borderId="15" xfId="0" applyNumberFormat="1" applyFont="1" applyFill="1" applyBorder="1" applyAlignment="1">
      <alignment horizontal="center" vertical="center" wrapText="1"/>
    </xf>
    <xf numFmtId="0" fontId="7" fillId="0" borderId="1" xfId="4" applyNumberFormat="1" applyFont="1" applyFill="1" applyBorder="1" applyAlignment="1">
      <alignment horizontal="center" vertical="center" wrapText="1"/>
    </xf>
    <xf numFmtId="0" fontId="7" fillId="0" borderId="1" xfId="4" applyNumberFormat="1" applyFont="1" applyFill="1" applyBorder="1" applyAlignment="1">
      <alignment horizontal="center" vertical="center"/>
    </xf>
    <xf numFmtId="164" fontId="7" fillId="8" borderId="1" xfId="0" applyNumberFormat="1" applyFont="1" applyFill="1" applyBorder="1" applyAlignment="1">
      <alignment horizontal="center" vertical="center" wrapText="1"/>
    </xf>
    <xf numFmtId="10" fontId="7" fillId="8" borderId="1" xfId="0" applyNumberFormat="1" applyFont="1" applyFill="1" applyBorder="1" applyAlignment="1">
      <alignment horizontal="center" vertical="center" wrapText="1"/>
    </xf>
    <xf numFmtId="9" fontId="7" fillId="8"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shrinkToFit="1"/>
    </xf>
    <xf numFmtId="0" fontId="8" fillId="0" borderId="1" xfId="0" applyFont="1" applyBorder="1" applyAlignment="1">
      <alignment horizontal="center" vertical="center" shrinkToFit="1"/>
    </xf>
    <xf numFmtId="164" fontId="3" fillId="0" borderId="3" xfId="4" applyNumberFormat="1" applyFont="1" applyFill="1" applyBorder="1" applyAlignment="1">
      <alignment horizontal="center" vertical="center"/>
    </xf>
    <xf numFmtId="164" fontId="3" fillId="0" borderId="1" xfId="4" applyNumberFormat="1" applyFont="1" applyFill="1" applyBorder="1" applyAlignment="1">
      <alignment horizontal="center" vertical="center"/>
    </xf>
    <xf numFmtId="166" fontId="3" fillId="0" borderId="1" xfId="4" applyNumberFormat="1"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 fontId="7" fillId="0" borderId="12" xfId="0" applyNumberFormat="1" applyFont="1" applyFill="1" applyBorder="1" applyAlignment="1">
      <alignment horizontal="center" vertical="center" wrapText="1"/>
    </xf>
    <xf numFmtId="0" fontId="35" fillId="0" borderId="3" xfId="4" applyNumberFormat="1" applyFont="1" applyFill="1" applyBorder="1" applyAlignment="1">
      <alignment horizontal="center" vertical="center"/>
    </xf>
    <xf numFmtId="0" fontId="3" fillId="0" borderId="0" xfId="4" applyFont="1" applyFill="1" applyBorder="1" applyAlignment="1">
      <alignment vertical="center"/>
    </xf>
    <xf numFmtId="2" fontId="7" fillId="3" borderId="11" xfId="0" applyNumberFormat="1" applyFont="1" applyFill="1" applyBorder="1" applyAlignment="1">
      <alignment horizontal="center" vertical="center"/>
    </xf>
    <xf numFmtId="2" fontId="7" fillId="0" borderId="12" xfId="0" applyNumberFormat="1" applyFont="1" applyFill="1" applyBorder="1" applyAlignment="1">
      <alignment horizontal="center" vertical="center" wrapText="1"/>
    </xf>
    <xf numFmtId="2" fontId="7" fillId="3" borderId="13" xfId="0" applyNumberFormat="1" applyFont="1" applyFill="1" applyBorder="1" applyAlignment="1">
      <alignment horizontal="center" vertical="center"/>
    </xf>
    <xf numFmtId="2" fontId="7" fillId="0" borderId="12" xfId="0" applyNumberFormat="1" applyFont="1" applyFill="1" applyBorder="1" applyAlignment="1">
      <alignment horizontal="center" vertical="top"/>
    </xf>
    <xf numFmtId="0" fontId="8" fillId="0" borderId="0" xfId="0" applyFont="1" applyFill="1" applyBorder="1"/>
    <xf numFmtId="1" fontId="7" fillId="10" borderId="1" xfId="0" applyNumberFormat="1" applyFont="1" applyFill="1" applyBorder="1" applyAlignment="1">
      <alignment horizontal="center" vertical="center" wrapText="1"/>
    </xf>
    <xf numFmtId="164" fontId="13" fillId="11" borderId="3" xfId="0" applyNumberFormat="1" applyFont="1" applyFill="1" applyBorder="1" applyAlignment="1">
      <alignment horizontal="center" vertical="center" wrapText="1"/>
    </xf>
    <xf numFmtId="0" fontId="19" fillId="10"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0" fontId="8" fillId="10" borderId="1" xfId="0" applyFont="1" applyFill="1" applyBorder="1"/>
    <xf numFmtId="17" fontId="7" fillId="0" borderId="15" xfId="0" applyNumberFormat="1" applyFont="1" applyFill="1" applyBorder="1" applyAlignment="1">
      <alignment horizontal="center" vertical="center" wrapText="1"/>
    </xf>
    <xf numFmtId="10" fontId="2" fillId="11" borderId="1" xfId="4" applyNumberFormat="1" applyFont="1" applyFill="1" applyBorder="1" applyAlignment="1">
      <alignment horizontal="center" vertical="center"/>
    </xf>
    <xf numFmtId="0" fontId="13" fillId="11" borderId="1" xfId="0" applyFont="1" applyFill="1" applyBorder="1" applyAlignment="1">
      <alignment horizontal="center" vertical="center" wrapText="1"/>
    </xf>
    <xf numFmtId="164" fontId="13" fillId="9" borderId="3" xfId="0" applyNumberFormat="1" applyFont="1" applyFill="1" applyBorder="1" applyAlignment="1">
      <alignment horizontal="center" vertical="center" wrapText="1"/>
    </xf>
    <xf numFmtId="17" fontId="7" fillId="11"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0" fontId="7" fillId="9" borderId="1" xfId="0" applyNumberFormat="1" applyFont="1" applyFill="1" applyBorder="1" applyAlignment="1">
      <alignment horizontal="center" vertical="center" wrapText="1"/>
    </xf>
    <xf numFmtId="0" fontId="13" fillId="12" borderId="1" xfId="0" applyFont="1" applyFill="1" applyBorder="1" applyAlignment="1">
      <alignment horizontal="center" vertical="center" wrapText="1"/>
    </xf>
    <xf numFmtId="164" fontId="13" fillId="0" borderId="5" xfId="0" applyNumberFormat="1" applyFont="1" applyFill="1" applyBorder="1" applyAlignment="1">
      <alignment horizontal="center" vertical="center" wrapText="1"/>
    </xf>
    <xf numFmtId="164" fontId="13" fillId="10" borderId="3" xfId="0" applyNumberFormat="1" applyFont="1" applyFill="1" applyBorder="1" applyAlignment="1">
      <alignment horizontal="center" vertical="center" wrapText="1"/>
    </xf>
    <xf numFmtId="0" fontId="13" fillId="11" borderId="3" xfId="0" applyFont="1" applyFill="1" applyBorder="1" applyAlignment="1">
      <alignment horizontal="center" vertical="center" wrapText="1"/>
    </xf>
    <xf numFmtId="0" fontId="8" fillId="0" borderId="2" xfId="0" applyFont="1" applyFill="1" applyBorder="1" applyAlignment="1">
      <alignment vertical="top" wrapText="1"/>
    </xf>
    <xf numFmtId="0" fontId="8" fillId="0" borderId="3" xfId="0" applyFont="1" applyFill="1" applyBorder="1" applyAlignment="1">
      <alignment vertical="top" wrapText="1"/>
    </xf>
    <xf numFmtId="0" fontId="9" fillId="8" borderId="15" xfId="0" applyFont="1" applyFill="1" applyBorder="1" applyAlignment="1">
      <alignment horizontal="center" vertical="center" wrapText="1"/>
    </xf>
    <xf numFmtId="0" fontId="9" fillId="8" borderId="0" xfId="0" applyFont="1" applyFill="1" applyBorder="1" applyAlignment="1">
      <alignment horizontal="center" vertical="center" wrapText="1"/>
    </xf>
    <xf numFmtId="0" fontId="9" fillId="0" borderId="0" xfId="0" applyFont="1" applyBorder="1" applyAlignment="1">
      <alignment horizontal="center" vertical="center" wrapText="1"/>
    </xf>
    <xf numFmtId="0" fontId="18" fillId="8" borderId="8" xfId="0" applyFont="1" applyFill="1" applyBorder="1" applyAlignment="1">
      <alignment horizontal="center" vertical="center" wrapText="1"/>
    </xf>
    <xf numFmtId="0" fontId="8" fillId="8" borderId="8" xfId="0" applyFont="1" applyFill="1" applyBorder="1" applyAlignment="1">
      <alignment horizontal="left" vertical="center" wrapText="1"/>
    </xf>
    <xf numFmtId="0" fontId="18" fillId="8" borderId="1" xfId="0" applyFont="1" applyFill="1" applyBorder="1"/>
    <xf numFmtId="164" fontId="7" fillId="13" borderId="1" xfId="0" applyNumberFormat="1" applyFont="1" applyFill="1" applyBorder="1" applyAlignment="1">
      <alignment horizontal="center" vertical="center" wrapText="1"/>
    </xf>
    <xf numFmtId="9" fontId="7" fillId="13" borderId="3" xfId="0" applyNumberFormat="1" applyFont="1" applyFill="1" applyBorder="1" applyAlignment="1">
      <alignment horizontal="center" vertical="center" wrapText="1"/>
    </xf>
    <xf numFmtId="10" fontId="7" fillId="13" borderId="3"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10" fontId="2" fillId="13" borderId="3" xfId="4" applyNumberFormat="1" applyFont="1" applyFill="1" applyBorder="1" applyAlignment="1">
      <alignment horizontal="center" vertical="center"/>
    </xf>
    <xf numFmtId="166" fontId="2" fillId="0" borderId="0" xfId="4" applyNumberFormat="1" applyFont="1" applyFill="1" applyBorder="1"/>
    <xf numFmtId="0" fontId="7" fillId="0" borderId="6" xfId="0" applyNumberFormat="1" applyFont="1" applyFill="1" applyBorder="1" applyAlignment="1">
      <alignment horizontal="center" vertical="center" wrapText="1"/>
    </xf>
    <xf numFmtId="0" fontId="7" fillId="0" borderId="14" xfId="0" applyNumberFormat="1" applyFont="1" applyFill="1" applyBorder="1" applyAlignment="1">
      <alignment horizontal="center" vertical="center" wrapText="1"/>
    </xf>
    <xf numFmtId="1" fontId="7" fillId="0" borderId="6" xfId="0" applyNumberFormat="1" applyFont="1" applyFill="1" applyBorder="1" applyAlignment="1">
      <alignment horizontal="center" vertical="center" wrapText="1"/>
    </xf>
    <xf numFmtId="1" fontId="7" fillId="3" borderId="5" xfId="0" applyNumberFormat="1" applyFont="1" applyFill="1" applyBorder="1" applyAlignment="1">
      <alignment horizontal="center" vertical="center"/>
    </xf>
    <xf numFmtId="1" fontId="7" fillId="3" borderId="3" xfId="0" applyNumberFormat="1" applyFont="1" applyFill="1" applyBorder="1" applyAlignment="1">
      <alignment horizontal="center" vertical="center"/>
    </xf>
    <xf numFmtId="1" fontId="7" fillId="0" borderId="14" xfId="0" applyNumberFormat="1" applyFont="1" applyFill="1" applyBorder="1" applyAlignment="1">
      <alignment horizontal="center" vertical="center" wrapText="1"/>
    </xf>
    <xf numFmtId="0" fontId="8" fillId="9" borderId="1" xfId="0" applyFont="1" applyFill="1" applyBorder="1"/>
    <xf numFmtId="0" fontId="19" fillId="11" borderId="1" xfId="0" applyNumberFormat="1" applyFont="1" applyFill="1" applyBorder="1" applyAlignment="1">
      <alignment horizontal="center" vertical="center"/>
    </xf>
    <xf numFmtId="0" fontId="19" fillId="9" borderId="1" xfId="0" applyNumberFormat="1" applyFont="1" applyFill="1" applyBorder="1" applyAlignment="1">
      <alignment horizontal="center" vertical="center"/>
    </xf>
    <xf numFmtId="17" fontId="7" fillId="11" borderId="2" xfId="0" applyNumberFormat="1" applyFont="1" applyFill="1" applyBorder="1" applyAlignment="1">
      <alignment horizontal="center" vertical="center" wrapText="1"/>
    </xf>
    <xf numFmtId="164" fontId="7" fillId="9" borderId="1" xfId="0" applyNumberFormat="1" applyFont="1" applyFill="1" applyBorder="1" applyAlignment="1">
      <alignment horizontal="center" vertical="center" wrapText="1"/>
    </xf>
    <xf numFmtId="1" fontId="7" fillId="0" borderId="3" xfId="4" applyNumberFormat="1" applyFont="1" applyFill="1" applyBorder="1" applyAlignment="1">
      <alignment horizontal="center" vertical="center"/>
    </xf>
    <xf numFmtId="1" fontId="7" fillId="0" borderId="6" xfId="4" applyNumberFormat="1" applyFont="1" applyFill="1" applyBorder="1" applyAlignment="1">
      <alignment horizontal="center" vertical="center"/>
    </xf>
    <xf numFmtId="9" fontId="24" fillId="0" borderId="1" xfId="4" applyNumberFormat="1" applyFont="1" applyFill="1" applyBorder="1" applyAlignment="1">
      <alignment horizontal="center" vertical="center"/>
    </xf>
    <xf numFmtId="9" fontId="24" fillId="0" borderId="1" xfId="4" applyNumberFormat="1" applyFont="1" applyFill="1" applyBorder="1" applyAlignment="1">
      <alignment horizontal="center" vertical="center" wrapText="1"/>
    </xf>
    <xf numFmtId="10" fontId="7" fillId="0" borderId="12" xfId="4" applyNumberFormat="1" applyFont="1" applyFill="1" applyBorder="1" applyAlignment="1">
      <alignment horizontal="center" vertical="center"/>
    </xf>
    <xf numFmtId="49" fontId="24" fillId="0" borderId="3" xfId="4" applyNumberFormat="1" applyFont="1" applyFill="1" applyBorder="1" applyAlignment="1">
      <alignment horizontal="center" vertical="center"/>
    </xf>
    <xf numFmtId="49" fontId="24" fillId="7" borderId="3" xfId="4" applyNumberFormat="1" applyFont="1" applyFill="1" applyBorder="1" applyAlignment="1">
      <alignment horizontal="center" vertical="center"/>
    </xf>
    <xf numFmtId="10" fontId="3" fillId="0" borderId="12" xfId="4" applyNumberFormat="1" applyFont="1" applyFill="1" applyBorder="1" applyAlignment="1">
      <alignment horizontal="center" vertical="center"/>
    </xf>
    <xf numFmtId="164" fontId="7" fillId="0" borderId="1" xfId="4" applyNumberFormat="1" applyFont="1" applyFill="1" applyBorder="1" applyAlignment="1">
      <alignment horizontal="center" vertical="center" wrapText="1"/>
    </xf>
    <xf numFmtId="9" fontId="7" fillId="7" borderId="1" xfId="4" applyNumberFormat="1" applyFont="1" applyFill="1" applyBorder="1" applyAlignment="1">
      <alignment horizontal="center" vertical="center"/>
    </xf>
    <xf numFmtId="9" fontId="7" fillId="0" borderId="1" xfId="4" applyNumberFormat="1" applyFont="1" applyFill="1" applyBorder="1" applyAlignment="1">
      <alignment horizontal="center" vertical="center" wrapText="1"/>
    </xf>
    <xf numFmtId="164" fontId="7" fillId="0" borderId="1" xfId="4" applyNumberFormat="1" applyFont="1" applyFill="1" applyBorder="1" applyAlignment="1">
      <alignment horizontal="center" vertical="center"/>
    </xf>
    <xf numFmtId="164" fontId="7" fillId="0" borderId="3" xfId="4" applyNumberFormat="1" applyFont="1" applyFill="1" applyBorder="1" applyAlignment="1">
      <alignment horizontal="center" vertical="center"/>
    </xf>
    <xf numFmtId="164" fontId="7" fillId="0" borderId="3" xfId="4" applyNumberFormat="1" applyFont="1" applyFill="1" applyBorder="1" applyAlignment="1">
      <alignment horizontal="center" vertical="center" wrapText="1"/>
    </xf>
    <xf numFmtId="166" fontId="7" fillId="0" borderId="1" xfId="4" applyNumberFormat="1" applyFont="1" applyFill="1" applyBorder="1" applyAlignment="1">
      <alignment horizontal="center" vertical="center"/>
    </xf>
    <xf numFmtId="166" fontId="7" fillId="7" borderId="1" xfId="4" applyNumberFormat="1" applyFont="1" applyFill="1" applyBorder="1" applyAlignment="1">
      <alignment horizontal="center" vertical="center"/>
    </xf>
    <xf numFmtId="164" fontId="7" fillId="7" borderId="3" xfId="4" applyNumberFormat="1" applyFont="1" applyFill="1" applyBorder="1" applyAlignment="1">
      <alignment horizontal="center" vertical="center" wrapText="1"/>
    </xf>
    <xf numFmtId="164" fontId="38" fillId="0" borderId="1" xfId="4" applyNumberFormat="1" applyFont="1" applyFill="1" applyBorder="1" applyAlignment="1">
      <alignment horizontal="center" vertical="center"/>
    </xf>
    <xf numFmtId="1" fontId="7" fillId="3" borderId="12" xfId="4" applyNumberFormat="1" applyFont="1" applyFill="1" applyBorder="1" applyAlignment="1">
      <alignment horizontal="center" vertical="center"/>
    </xf>
    <xf numFmtId="49" fontId="7" fillId="3" borderId="3" xfId="4" applyNumberFormat="1" applyFont="1" applyFill="1" applyBorder="1" applyAlignment="1">
      <alignment horizontal="center" vertical="center"/>
    </xf>
    <xf numFmtId="0" fontId="2" fillId="9" borderId="3" xfId="4" applyFont="1" applyFill="1" applyBorder="1" applyAlignment="1">
      <alignment horizontal="center" vertical="center"/>
    </xf>
    <xf numFmtId="164" fontId="7" fillId="10" borderId="1" xfId="0" applyNumberFormat="1" applyFont="1" applyFill="1" applyBorder="1" applyAlignment="1">
      <alignment horizontal="center" vertical="center" wrapText="1"/>
    </xf>
    <xf numFmtId="17" fontId="7" fillId="10" borderId="12" xfId="0" applyNumberFormat="1" applyFont="1" applyFill="1" applyBorder="1" applyAlignment="1">
      <alignment horizontal="center" vertical="center" wrapText="1"/>
    </xf>
    <xf numFmtId="17" fontId="7" fillId="10" borderId="3" xfId="0" applyNumberFormat="1" applyFont="1" applyFill="1" applyBorder="1" applyAlignment="1">
      <alignment horizontal="center" vertical="center" wrapText="1"/>
    </xf>
    <xf numFmtId="1" fontId="7" fillId="0" borderId="3" xfId="0" applyNumberFormat="1" applyFont="1" applyFill="1" applyBorder="1" applyAlignment="1">
      <alignment horizontal="center" vertical="center" wrapText="1"/>
    </xf>
    <xf numFmtId="17" fontId="7" fillId="0" borderId="12" xfId="0" applyNumberFormat="1" applyFont="1" applyFill="1" applyBorder="1" applyAlignment="1">
      <alignment horizontal="center" vertical="center" wrapText="1"/>
    </xf>
    <xf numFmtId="17" fontId="7" fillId="0" borderId="3" xfId="0" applyNumberFormat="1" applyFont="1" applyFill="1" applyBorder="1" applyAlignment="1">
      <alignment horizontal="center" vertical="center" wrapText="1"/>
    </xf>
    <xf numFmtId="17"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17" fontId="7" fillId="0" borderId="1" xfId="0" applyNumberFormat="1" applyFont="1" applyFill="1" applyBorder="1" applyAlignment="1">
      <alignment horizontal="center" vertical="center" wrapText="1"/>
    </xf>
    <xf numFmtId="17" fontId="7" fillId="10" borderId="12" xfId="0" applyNumberFormat="1" applyFont="1" applyFill="1" applyBorder="1" applyAlignment="1">
      <alignment horizontal="center" vertical="center" wrapText="1"/>
    </xf>
    <xf numFmtId="17" fontId="7" fillId="10" borderId="3" xfId="0" applyNumberFormat="1" applyFont="1" applyFill="1" applyBorder="1" applyAlignment="1">
      <alignment horizontal="center" vertical="center" wrapText="1"/>
    </xf>
    <xf numFmtId="1" fontId="7" fillId="0" borderId="3" xfId="0" applyNumberFormat="1" applyFont="1" applyFill="1" applyBorder="1" applyAlignment="1">
      <alignment horizontal="center" vertical="center" wrapText="1"/>
    </xf>
    <xf numFmtId="0" fontId="8" fillId="0" borderId="1" xfId="0" applyFont="1" applyFill="1" applyBorder="1"/>
    <xf numFmtId="17" fontId="7" fillId="10" borderId="3" xfId="0" applyNumberFormat="1" applyFont="1" applyFill="1" applyBorder="1" applyAlignment="1">
      <alignment horizontal="center" vertical="center" wrapText="1"/>
    </xf>
    <xf numFmtId="17" fontId="7" fillId="0" borderId="3" xfId="0" applyNumberFormat="1" applyFont="1" applyFill="1" applyBorder="1" applyAlignment="1">
      <alignment horizontal="center" vertical="center" wrapText="1"/>
    </xf>
    <xf numFmtId="17" fontId="7" fillId="0" borderId="1"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17" fontId="7" fillId="0" borderId="15" xfId="0" applyNumberFormat="1" applyFont="1" applyFill="1" applyBorder="1" applyAlignment="1">
      <alignment horizontal="center" vertical="center" wrapText="1"/>
    </xf>
    <xf numFmtId="0" fontId="7" fillId="10" borderId="3" xfId="0" applyNumberFormat="1" applyFont="1" applyFill="1" applyBorder="1" applyAlignment="1">
      <alignment horizontal="center" vertical="center"/>
    </xf>
    <xf numFmtId="1" fontId="7" fillId="0" borderId="3" xfId="0" applyNumberFormat="1" applyFont="1" applyFill="1" applyBorder="1" applyAlignment="1">
      <alignment horizontal="center" vertical="center" wrapText="1"/>
    </xf>
    <xf numFmtId="17" fontId="7" fillId="11" borderId="3" xfId="0" applyNumberFormat="1" applyFont="1" applyFill="1" applyBorder="1" applyAlignment="1">
      <alignment horizontal="center" vertical="center" wrapText="1"/>
    </xf>
    <xf numFmtId="1" fontId="7" fillId="11" borderId="1" xfId="0" applyNumberFormat="1" applyFont="1" applyFill="1" applyBorder="1" applyAlignment="1">
      <alignment horizontal="center" vertical="center" wrapText="1"/>
    </xf>
    <xf numFmtId="1" fontId="7" fillId="11" borderId="12" xfId="0" applyNumberFormat="1" applyFont="1" applyFill="1" applyBorder="1" applyAlignment="1">
      <alignment horizontal="center" vertical="center" wrapText="1"/>
    </xf>
    <xf numFmtId="0" fontId="2" fillId="9" borderId="1" xfId="4" applyFont="1" applyFill="1" applyBorder="1" applyAlignment="1">
      <alignment horizontal="center" vertical="center"/>
    </xf>
    <xf numFmtId="0" fontId="2" fillId="11" borderId="3" xfId="4" applyFont="1" applyFill="1" applyBorder="1" applyAlignment="1">
      <alignment horizontal="center" vertical="center"/>
    </xf>
    <xf numFmtId="10" fontId="39" fillId="0" borderId="11"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4" fillId="0" borderId="1" xfId="0" applyFont="1" applyFill="1" applyBorder="1" applyAlignment="1"/>
    <xf numFmtId="0" fontId="10" fillId="2" borderId="12" xfId="0" applyFont="1" applyFill="1" applyBorder="1" applyAlignment="1">
      <alignment vertical="center" wrapText="1"/>
    </xf>
    <xf numFmtId="0" fontId="2" fillId="14" borderId="1" xfId="0" applyFont="1" applyFill="1" applyBorder="1" applyAlignment="1">
      <alignment vertical="center"/>
    </xf>
    <xf numFmtId="165" fontId="2" fillId="0" borderId="1" xfId="0" applyNumberFormat="1" applyFont="1" applyFill="1" applyBorder="1" applyAlignment="1">
      <alignment horizontal="center" vertical="center"/>
    </xf>
    <xf numFmtId="0" fontId="7" fillId="0" borderId="11" xfId="0" applyNumberFormat="1" applyFont="1" applyFill="1" applyBorder="1" applyAlignment="1">
      <alignment horizontal="center" vertical="center" wrapText="1"/>
    </xf>
    <xf numFmtId="0" fontId="7" fillId="10" borderId="12" xfId="0" applyNumberFormat="1" applyFont="1" applyFill="1" applyBorder="1" applyAlignment="1">
      <alignment horizontal="center" vertical="center"/>
    </xf>
    <xf numFmtId="0" fontId="7" fillId="9" borderId="12" xfId="0" applyNumberFormat="1" applyFont="1" applyFill="1" applyBorder="1" applyAlignment="1">
      <alignment horizontal="center" vertical="center"/>
    </xf>
    <xf numFmtId="0" fontId="2" fillId="14" borderId="3" xfId="0" applyFont="1" applyFill="1" applyBorder="1" applyAlignment="1">
      <alignment vertical="center"/>
    </xf>
    <xf numFmtId="165" fontId="2" fillId="0" borderId="3" xfId="0" applyNumberFormat="1" applyFont="1" applyFill="1" applyBorder="1" applyAlignment="1">
      <alignment horizontal="center" vertical="center"/>
    </xf>
    <xf numFmtId="0" fontId="2" fillId="14" borderId="12" xfId="0" applyFont="1" applyFill="1" applyBorder="1" applyAlignment="1">
      <alignment vertical="center"/>
    </xf>
    <xf numFmtId="164" fontId="7" fillId="0" borderId="12" xfId="0" applyNumberFormat="1" applyFont="1" applyFill="1" applyBorder="1" applyAlignment="1">
      <alignment horizontal="center" vertical="center"/>
    </xf>
    <xf numFmtId="165" fontId="7" fillId="0" borderId="1" xfId="0" applyNumberFormat="1" applyFont="1" applyFill="1" applyBorder="1" applyAlignment="1">
      <alignment horizontal="center" vertical="center"/>
    </xf>
    <xf numFmtId="0" fontId="24" fillId="2" borderId="12" xfId="0" applyNumberFormat="1" applyFont="1" applyFill="1" applyBorder="1" applyAlignment="1">
      <alignment vertical="top" wrapText="1"/>
    </xf>
    <xf numFmtId="17" fontId="7" fillId="0" borderId="12" xfId="0" applyNumberFormat="1" applyFont="1" applyFill="1" applyBorder="1" applyAlignment="1">
      <alignment horizontal="center" vertical="center" wrapText="1"/>
    </xf>
    <xf numFmtId="17" fontId="7" fillId="0" borderId="3" xfId="0" applyNumberFormat="1" applyFont="1" applyFill="1" applyBorder="1" applyAlignment="1">
      <alignment horizontal="center" vertical="center" wrapText="1"/>
    </xf>
    <xf numFmtId="17" fontId="7" fillId="0" borderId="15" xfId="0" applyNumberFormat="1" applyFont="1" applyFill="1" applyBorder="1" applyAlignment="1">
      <alignment horizontal="center" vertical="center" wrapText="1"/>
    </xf>
    <xf numFmtId="10" fontId="24" fillId="0" borderId="11" xfId="0" applyNumberFormat="1" applyFont="1" applyFill="1" applyBorder="1" applyAlignment="1">
      <alignment horizontal="center" vertical="center" wrapText="1"/>
    </xf>
    <xf numFmtId="165" fontId="2" fillId="14" borderId="1" xfId="0" applyNumberFormat="1" applyFont="1" applyFill="1" applyBorder="1" applyAlignment="1">
      <alignment horizontal="center" vertical="center"/>
    </xf>
    <xf numFmtId="0" fontId="7" fillId="14" borderId="12" xfId="0" applyNumberFormat="1" applyFont="1" applyFill="1" applyBorder="1" applyAlignment="1">
      <alignment horizontal="center" vertical="center"/>
    </xf>
    <xf numFmtId="9" fontId="7" fillId="14" borderId="1" xfId="0" applyNumberFormat="1" applyFont="1" applyFill="1" applyBorder="1" applyAlignment="1">
      <alignment horizontal="center" vertical="center" wrapText="1"/>
    </xf>
    <xf numFmtId="17" fontId="7" fillId="14" borderId="1" xfId="0" applyNumberFormat="1" applyFont="1" applyFill="1" applyBorder="1" applyAlignment="1">
      <alignment horizontal="center" vertical="center" wrapText="1"/>
    </xf>
    <xf numFmtId="1" fontId="24" fillId="14" borderId="11" xfId="0" applyNumberFormat="1" applyFont="1" applyFill="1" applyBorder="1" applyAlignment="1">
      <alignment horizontal="center" vertical="center" wrapText="1"/>
    </xf>
    <xf numFmtId="1" fontId="24" fillId="0" borderId="11" xfId="0" applyNumberFormat="1" applyFont="1" applyFill="1" applyBorder="1" applyAlignment="1">
      <alignment horizontal="center" vertical="center" wrapText="1"/>
    </xf>
    <xf numFmtId="9" fontId="26" fillId="14" borderId="5" xfId="0" applyNumberFormat="1" applyFont="1" applyFill="1" applyBorder="1" applyAlignment="1">
      <alignment horizontal="center" vertical="center" wrapText="1"/>
    </xf>
    <xf numFmtId="9" fontId="26" fillId="14" borderId="3" xfId="0" applyNumberFormat="1" applyFont="1" applyFill="1" applyBorder="1" applyAlignment="1">
      <alignment horizontal="center" vertical="center" wrapText="1"/>
    </xf>
    <xf numFmtId="9" fontId="26" fillId="0" borderId="6" xfId="0" applyNumberFormat="1" applyFont="1" applyFill="1" applyBorder="1" applyAlignment="1">
      <alignment horizontal="center" vertical="center" wrapText="1"/>
    </xf>
    <xf numFmtId="9" fontId="26" fillId="14" borderId="6" xfId="0" applyNumberFormat="1" applyFont="1" applyFill="1" applyBorder="1" applyAlignment="1">
      <alignment horizontal="center" vertical="center" wrapText="1"/>
    </xf>
    <xf numFmtId="9" fontId="26" fillId="0" borderId="5" xfId="0" applyNumberFormat="1" applyFont="1" applyFill="1" applyBorder="1" applyAlignment="1">
      <alignment horizontal="center" vertical="center" wrapText="1"/>
    </xf>
    <xf numFmtId="9" fontId="26" fillId="0" borderId="3" xfId="0" applyNumberFormat="1" applyFont="1" applyFill="1" applyBorder="1" applyAlignment="1">
      <alignment horizontal="center" vertical="center" wrapText="1"/>
    </xf>
    <xf numFmtId="167" fontId="7" fillId="0" borderId="3" xfId="0" applyNumberFormat="1" applyFont="1" applyFill="1" applyBorder="1" applyAlignment="1">
      <alignment horizontal="center" vertical="center" wrapText="1"/>
    </xf>
    <xf numFmtId="17" fontId="7" fillId="8"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 fontId="7" fillId="0" borderId="1" xfId="0" applyNumberFormat="1" applyFont="1" applyFill="1" applyBorder="1" applyAlignment="1">
      <alignment horizontal="center" vertical="center" wrapText="1"/>
    </xf>
    <xf numFmtId="17" fontId="7" fillId="0" borderId="3"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17" fontId="7" fillId="0" borderId="15" xfId="0" applyNumberFormat="1" applyFont="1" applyFill="1" applyBorder="1" applyAlignment="1">
      <alignment horizontal="center" vertical="center" wrapText="1"/>
    </xf>
    <xf numFmtId="0" fontId="13" fillId="10" borderId="3" xfId="0" applyFont="1" applyFill="1" applyBorder="1" applyAlignment="1">
      <alignment horizontal="center" vertical="center" wrapText="1"/>
    </xf>
    <xf numFmtId="164" fontId="7" fillId="8" borderId="1" xfId="0" applyNumberFormat="1" applyFont="1" applyFill="1" applyBorder="1" applyAlignment="1">
      <alignment horizontal="center" vertical="center"/>
    </xf>
    <xf numFmtId="1" fontId="24" fillId="8" borderId="11" xfId="0" applyNumberFormat="1" applyFont="1" applyFill="1" applyBorder="1" applyAlignment="1">
      <alignment horizontal="center" vertical="center" wrapText="1"/>
    </xf>
    <xf numFmtId="9" fontId="26" fillId="8" borderId="5" xfId="0" applyNumberFormat="1" applyFont="1" applyFill="1" applyBorder="1" applyAlignment="1">
      <alignment horizontal="center" vertical="center" wrapText="1"/>
    </xf>
    <xf numFmtId="9" fontId="26" fillId="8" borderId="3" xfId="0" applyNumberFormat="1" applyFont="1" applyFill="1" applyBorder="1" applyAlignment="1">
      <alignment horizontal="center" vertical="center" wrapText="1"/>
    </xf>
    <xf numFmtId="167" fontId="7" fillId="8" borderId="3" xfId="0" applyNumberFormat="1" applyFont="1" applyFill="1" applyBorder="1" applyAlignment="1">
      <alignment horizontal="center" vertical="center" wrapText="1"/>
    </xf>
    <xf numFmtId="9" fontId="26" fillId="8" borderId="6" xfId="0" applyNumberFormat="1" applyFont="1" applyFill="1" applyBorder="1" applyAlignment="1">
      <alignment horizontal="center" vertical="center" wrapText="1"/>
    </xf>
    <xf numFmtId="0" fontId="7" fillId="2" borderId="12" xfId="0" applyNumberFormat="1" applyFont="1" applyFill="1" applyBorder="1" applyAlignment="1">
      <alignment horizontal="center" vertical="center"/>
    </xf>
    <xf numFmtId="17" fontId="7" fillId="0" borderId="1" xfId="0" applyNumberFormat="1" applyFont="1" applyFill="1" applyBorder="1" applyAlignment="1">
      <alignment horizontal="center" vertical="center" wrapText="1"/>
    </xf>
    <xf numFmtId="10" fontId="24" fillId="0" borderId="12" xfId="0" applyNumberFormat="1" applyFont="1" applyFill="1" applyBorder="1" applyAlignment="1">
      <alignment horizontal="center" vertical="center" wrapText="1"/>
    </xf>
    <xf numFmtId="1" fontId="7" fillId="0" borderId="2" xfId="0" applyNumberFormat="1" applyFont="1" applyFill="1" applyBorder="1" applyAlignment="1">
      <alignment horizontal="center" vertical="center" wrapText="1"/>
    </xf>
    <xf numFmtId="1" fontId="24" fillId="0" borderId="3" xfId="0" applyNumberFormat="1" applyFont="1" applyFill="1" applyBorder="1" applyAlignment="1">
      <alignment horizontal="center" vertical="center" wrapText="1"/>
    </xf>
    <xf numFmtId="0" fontId="7" fillId="8" borderId="3" xfId="0" applyNumberFormat="1" applyFont="1" applyFill="1" applyBorder="1" applyAlignment="1">
      <alignment horizontal="center" vertical="center" wrapText="1"/>
    </xf>
    <xf numFmtId="10" fontId="39" fillId="8" borderId="11" xfId="0" applyNumberFormat="1" applyFont="1" applyFill="1" applyBorder="1" applyAlignment="1">
      <alignment horizontal="center" vertical="center" wrapText="1"/>
    </xf>
    <xf numFmtId="17" fontId="7" fillId="0" borderId="2" xfId="0" applyNumberFormat="1" applyFont="1" applyFill="1" applyBorder="1" applyAlignment="1">
      <alignment horizontal="center" vertical="center" wrapText="1"/>
    </xf>
    <xf numFmtId="17" fontId="7" fillId="0" borderId="1" xfId="0" applyNumberFormat="1" applyFont="1" applyFill="1" applyBorder="1" applyAlignment="1">
      <alignment horizontal="center" vertical="center" wrapText="1"/>
    </xf>
    <xf numFmtId="17" fontId="7" fillId="0" borderId="15" xfId="0" applyNumberFormat="1" applyFont="1" applyFill="1" applyBorder="1" applyAlignment="1">
      <alignment horizontal="center" vertical="center" wrapText="1"/>
    </xf>
    <xf numFmtId="17" fontId="7" fillId="0" borderId="2" xfId="0" applyNumberFormat="1" applyFont="1" applyFill="1" applyBorder="1" applyAlignment="1">
      <alignment horizontal="center" vertical="center" wrapText="1"/>
    </xf>
    <xf numFmtId="10" fontId="39" fillId="0" borderId="15" xfId="0" applyNumberFormat="1" applyFont="1" applyFill="1" applyBorder="1" applyAlignment="1">
      <alignment horizontal="center" vertical="center" wrapText="1"/>
    </xf>
    <xf numFmtId="10" fontId="39" fillId="8" borderId="15" xfId="0" applyNumberFormat="1" applyFont="1" applyFill="1" applyBorder="1" applyAlignment="1">
      <alignment horizontal="center" vertical="center" wrapText="1"/>
    </xf>
    <xf numFmtId="10" fontId="24" fillId="8" borderId="12" xfId="0" applyNumberFormat="1" applyFont="1" applyFill="1" applyBorder="1" applyAlignment="1">
      <alignment horizontal="center" vertical="center" wrapText="1"/>
    </xf>
    <xf numFmtId="1" fontId="7" fillId="8" borderId="2" xfId="0" applyNumberFormat="1" applyFont="1" applyFill="1" applyBorder="1" applyAlignment="1">
      <alignment horizontal="center" vertical="center" wrapText="1"/>
    </xf>
    <xf numFmtId="1" fontId="24" fillId="8" borderId="3"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xf>
    <xf numFmtId="0" fontId="7" fillId="10" borderId="1" xfId="0" applyNumberFormat="1" applyFont="1" applyFill="1" applyBorder="1" applyAlignment="1">
      <alignment horizontal="center" vertical="center"/>
    </xf>
    <xf numFmtId="0" fontId="7" fillId="9" borderId="1" xfId="0" applyNumberFormat="1" applyFont="1" applyFill="1" applyBorder="1" applyAlignment="1">
      <alignment horizontal="center" vertical="center"/>
    </xf>
    <xf numFmtId="0" fontId="8" fillId="0" borderId="5"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6"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164" fontId="2" fillId="14" borderId="1" xfId="0" applyNumberFormat="1" applyFont="1" applyFill="1" applyBorder="1" applyAlignment="1">
      <alignment horizontal="center" vertical="center"/>
    </xf>
    <xf numFmtId="164" fontId="7" fillId="14" borderId="1" xfId="0" applyNumberFormat="1" applyFont="1" applyFill="1" applyBorder="1" applyAlignment="1">
      <alignment horizontal="center" vertical="center"/>
    </xf>
    <xf numFmtId="164" fontId="7" fillId="10" borderId="1" xfId="4" applyNumberFormat="1" applyFont="1" applyFill="1" applyBorder="1" applyAlignment="1">
      <alignment horizontal="center" vertical="center" wrapText="1"/>
    </xf>
    <xf numFmtId="10" fontId="24" fillId="0" borderId="15" xfId="0" applyNumberFormat="1" applyFont="1" applyFill="1" applyBorder="1" applyAlignment="1">
      <alignment horizontal="center" vertical="center" wrapText="1"/>
    </xf>
    <xf numFmtId="0" fontId="13" fillId="9" borderId="1" xfId="0" applyFont="1" applyFill="1" applyBorder="1" applyAlignment="1">
      <alignment horizontal="center" vertical="center" wrapText="1"/>
    </xf>
    <xf numFmtId="164" fontId="7" fillId="10" borderId="1" xfId="0" applyNumberFormat="1" applyFont="1" applyFill="1" applyBorder="1" applyAlignment="1">
      <alignment horizontal="center" vertical="center"/>
    </xf>
    <xf numFmtId="0" fontId="2" fillId="8" borderId="12" xfId="0" applyFont="1" applyFill="1" applyBorder="1" applyAlignment="1">
      <alignment vertical="center"/>
    </xf>
    <xf numFmtId="0" fontId="2" fillId="8" borderId="3" xfId="0" applyFont="1" applyFill="1" applyBorder="1" applyAlignment="1">
      <alignment vertical="center"/>
    </xf>
    <xf numFmtId="0" fontId="8" fillId="0" borderId="12" xfId="0" applyFont="1" applyFill="1" applyBorder="1" applyAlignment="1">
      <alignment horizontal="left" vertical="top" wrapText="1"/>
    </xf>
    <xf numFmtId="1" fontId="26" fillId="0" borderId="3"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9" fontId="8" fillId="0" borderId="5" xfId="0" applyNumberFormat="1" applyFont="1" applyFill="1" applyBorder="1" applyAlignment="1">
      <alignment horizontal="center" vertical="center" wrapText="1"/>
    </xf>
    <xf numFmtId="9" fontId="10" fillId="0" borderId="5" xfId="0" applyNumberFormat="1" applyFont="1" applyFill="1" applyBorder="1" applyAlignment="1">
      <alignment horizontal="center" vertical="center" wrapText="1"/>
    </xf>
    <xf numFmtId="164" fontId="4" fillId="0" borderId="0" xfId="0" applyNumberFormat="1" applyFont="1" applyFill="1" applyBorder="1" applyAlignment="1">
      <alignment horizontal="center"/>
    </xf>
    <xf numFmtId="0" fontId="8" fillId="7" borderId="12" xfId="0" applyFont="1" applyFill="1" applyBorder="1" applyAlignment="1">
      <alignment horizontal="left" vertical="top" wrapText="1"/>
    </xf>
    <xf numFmtId="0" fontId="8" fillId="7" borderId="2" xfId="0" applyFont="1" applyFill="1" applyBorder="1" applyAlignment="1">
      <alignment horizontal="left" vertical="top" wrapText="1"/>
    </xf>
    <xf numFmtId="0" fontId="8" fillId="7" borderId="3" xfId="0" applyFont="1" applyFill="1" applyBorder="1" applyAlignment="1">
      <alignment horizontal="left" vertical="top" wrapText="1"/>
    </xf>
    <xf numFmtId="0" fontId="27" fillId="0" borderId="12"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28" fillId="0" borderId="3" xfId="0" applyFont="1" applyFill="1" applyBorder="1" applyAlignment="1">
      <alignment horizontal="left" vertical="center" wrapText="1"/>
    </xf>
    <xf numFmtId="0" fontId="26" fillId="0" borderId="2" xfId="0" applyFont="1" applyFill="1" applyBorder="1" applyAlignment="1">
      <alignment horizontal="left" vertical="top" wrapText="1"/>
    </xf>
    <xf numFmtId="0" fontId="26" fillId="0" borderId="3"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2" xfId="0" applyFont="1" applyFill="1" applyBorder="1" applyAlignment="1">
      <alignment horizontal="left" vertical="top" wrapText="1"/>
    </xf>
    <xf numFmtId="0" fontId="6" fillId="3" borderId="9" xfId="0" applyFont="1" applyFill="1" applyBorder="1" applyAlignment="1">
      <alignment horizontal="left" vertical="center" wrapText="1"/>
    </xf>
    <xf numFmtId="0" fontId="0" fillId="0" borderId="8" xfId="0" applyBorder="1" applyAlignment="1"/>
    <xf numFmtId="0" fontId="0" fillId="0" borderId="4" xfId="0" applyBorder="1" applyAlignment="1"/>
    <xf numFmtId="0" fontId="4" fillId="0" borderId="2" xfId="0" applyFont="1" applyFill="1" applyBorder="1" applyAlignment="1">
      <alignment horizontal="left" vertical="top" wrapText="1"/>
    </xf>
    <xf numFmtId="0" fontId="26" fillId="0" borderId="12" xfId="0" applyFont="1" applyFill="1" applyBorder="1" applyAlignment="1">
      <alignment horizontal="left" vertical="top" wrapText="1"/>
    </xf>
    <xf numFmtId="0" fontId="10" fillId="0" borderId="12" xfId="0" applyFont="1" applyFill="1" applyBorder="1" applyAlignment="1">
      <alignment horizontal="left" vertical="center" wrapText="1"/>
    </xf>
    <xf numFmtId="0" fontId="10" fillId="0" borderId="2" xfId="0" applyFont="1" applyFill="1" applyBorder="1" applyAlignment="1">
      <alignment horizontal="left" vertical="center" wrapText="1"/>
    </xf>
    <xf numFmtId="17" fontId="7" fillId="0" borderId="12" xfId="0" applyNumberFormat="1" applyFont="1" applyFill="1" applyBorder="1" applyAlignment="1">
      <alignment horizontal="center" vertical="center" wrapText="1"/>
    </xf>
    <xf numFmtId="17" fontId="7" fillId="0" borderId="2" xfId="0" applyNumberFormat="1" applyFont="1" applyFill="1" applyBorder="1" applyAlignment="1">
      <alignment horizontal="center" vertical="center" wrapText="1"/>
    </xf>
    <xf numFmtId="0" fontId="8" fillId="2" borderId="12" xfId="0" applyFont="1" applyFill="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10" fillId="2" borderId="12" xfId="0"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17" fontId="7" fillId="2" borderId="12"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9" fillId="3" borderId="11"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0" fillId="0" borderId="13" xfId="0" applyBorder="1" applyAlignment="1">
      <alignment horizontal="center"/>
    </xf>
    <xf numFmtId="0" fontId="0" fillId="0" borderId="10" xfId="0" applyBorder="1" applyAlignment="1">
      <alignment horizontal="center"/>
    </xf>
    <xf numFmtId="14" fontId="8" fillId="0" borderId="1" xfId="0" applyNumberFormat="1" applyFont="1" applyFill="1" applyBorder="1" applyAlignment="1">
      <alignment horizontal="left" vertical="center" wrapText="1"/>
    </xf>
    <xf numFmtId="0" fontId="4" fillId="0" borderId="1" xfId="0" applyFont="1" applyFill="1" applyBorder="1" applyAlignment="1"/>
    <xf numFmtId="0" fontId="4" fillId="0" borderId="12" xfId="0" applyFont="1" applyFill="1" applyBorder="1" applyAlignment="1"/>
    <xf numFmtId="14" fontId="26" fillId="0" borderId="7" xfId="0" applyNumberFormat="1" applyFont="1" applyFill="1" applyBorder="1" applyAlignment="1">
      <alignment horizontal="left" vertical="center" wrapText="1"/>
    </xf>
    <xf numFmtId="14" fontId="26" fillId="0" borderId="2" xfId="0" applyNumberFormat="1" applyFont="1" applyFill="1" applyBorder="1" applyAlignment="1">
      <alignment horizontal="left" vertical="center" wrapText="1"/>
    </xf>
    <xf numFmtId="14" fontId="26" fillId="0" borderId="3" xfId="0" applyNumberFormat="1" applyFont="1" applyFill="1" applyBorder="1" applyAlignment="1">
      <alignment horizontal="left" vertical="center" wrapText="1"/>
    </xf>
    <xf numFmtId="0" fontId="8" fillId="0" borderId="3" xfId="0" applyFont="1" applyFill="1" applyBorder="1" applyAlignment="1">
      <alignment horizontal="left" vertical="top" wrapText="1"/>
    </xf>
    <xf numFmtId="17" fontId="7" fillId="2" borderId="11" xfId="0" applyNumberFormat="1" applyFont="1" applyFill="1" applyBorder="1" applyAlignment="1">
      <alignment horizontal="center" vertical="center" wrapText="1"/>
    </xf>
    <xf numFmtId="0" fontId="0" fillId="0" borderId="15" xfId="0" applyBorder="1" applyAlignment="1">
      <alignment wrapText="1"/>
    </xf>
    <xf numFmtId="0" fontId="0" fillId="0" borderId="5" xfId="0" applyBorder="1" applyAlignment="1">
      <alignment wrapText="1"/>
    </xf>
    <xf numFmtId="0" fontId="10" fillId="0" borderId="3" xfId="0" applyFont="1" applyFill="1" applyBorder="1" applyAlignment="1">
      <alignment horizontal="left" vertical="center" wrapText="1"/>
    </xf>
    <xf numFmtId="17" fontId="7" fillId="0" borderId="3" xfId="0" applyNumberFormat="1" applyFont="1" applyFill="1" applyBorder="1" applyAlignment="1">
      <alignment horizontal="center" vertical="center" wrapText="1"/>
    </xf>
    <xf numFmtId="0" fontId="8" fillId="0" borderId="12" xfId="0" applyFont="1" applyFill="1" applyBorder="1" applyAlignment="1">
      <alignment vertical="center" wrapText="1"/>
    </xf>
    <xf numFmtId="0" fontId="8" fillId="0" borderId="2" xfId="0" applyFont="1" applyFill="1" applyBorder="1" applyAlignment="1">
      <alignment vertical="center" wrapText="1"/>
    </xf>
    <xf numFmtId="0" fontId="8" fillId="0" borderId="3" xfId="0" applyFont="1" applyFill="1" applyBorder="1" applyAlignment="1">
      <alignment vertical="center" wrapText="1"/>
    </xf>
    <xf numFmtId="0" fontId="4" fillId="0" borderId="12" xfId="0" applyFont="1" applyFill="1" applyBorder="1" applyAlignment="1">
      <alignment horizontal="center"/>
    </xf>
    <xf numFmtId="0" fontId="4" fillId="0" borderId="2" xfId="0" applyFont="1" applyFill="1" applyBorder="1" applyAlignment="1">
      <alignment horizontal="center"/>
    </xf>
    <xf numFmtId="0" fontId="4" fillId="0" borderId="3" xfId="0" applyFont="1" applyFill="1" applyBorder="1" applyAlignment="1">
      <alignment horizontal="center"/>
    </xf>
    <xf numFmtId="0" fontId="4" fillId="0" borderId="12" xfId="0" applyFont="1" applyFill="1" applyBorder="1" applyAlignment="1">
      <alignment horizontal="left"/>
    </xf>
    <xf numFmtId="0" fontId="4" fillId="0" borderId="2" xfId="0" applyFont="1" applyFill="1" applyBorder="1" applyAlignment="1">
      <alignment horizontal="left"/>
    </xf>
    <xf numFmtId="0" fontId="4" fillId="0" borderId="3" xfId="0" applyFont="1" applyFill="1" applyBorder="1" applyAlignment="1">
      <alignment horizontal="left"/>
    </xf>
    <xf numFmtId="0" fontId="8" fillId="0" borderId="1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24" fillId="2" borderId="12" xfId="0" applyNumberFormat="1" applyFont="1" applyFill="1" applyBorder="1" applyAlignment="1">
      <alignment horizontal="left" vertical="top" wrapText="1"/>
    </xf>
    <xf numFmtId="0" fontId="24" fillId="2" borderId="2" xfId="0" applyNumberFormat="1" applyFont="1" applyFill="1" applyBorder="1" applyAlignment="1">
      <alignment horizontal="left" vertical="top" wrapText="1"/>
    </xf>
    <xf numFmtId="0" fontId="24" fillId="2" borderId="3" xfId="0" applyNumberFormat="1" applyFont="1" applyFill="1" applyBorder="1" applyAlignment="1">
      <alignment horizontal="left" vertical="top" wrapText="1"/>
    </xf>
    <xf numFmtId="0" fontId="10" fillId="2" borderId="12" xfId="0" applyFont="1" applyFill="1" applyBorder="1" applyAlignment="1">
      <alignment horizontal="left"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7" fillId="2" borderId="12" xfId="0" applyNumberFormat="1" applyFont="1" applyFill="1" applyBorder="1" applyAlignment="1">
      <alignment horizontal="center" vertical="center"/>
    </xf>
    <xf numFmtId="0" fontId="7" fillId="2" borderId="2" xfId="0" applyNumberFormat="1" applyFont="1" applyFill="1" applyBorder="1" applyAlignment="1">
      <alignment horizontal="center" vertical="center"/>
    </xf>
    <xf numFmtId="0" fontId="7" fillId="2" borderId="3" xfId="0" applyNumberFormat="1" applyFont="1" applyFill="1" applyBorder="1" applyAlignment="1">
      <alignment horizontal="center" vertical="center"/>
    </xf>
    <xf numFmtId="0" fontId="8" fillId="0" borderId="12" xfId="0" applyFont="1" applyFill="1" applyBorder="1" applyAlignment="1">
      <alignment vertical="top" wrapText="1"/>
    </xf>
    <xf numFmtId="0" fontId="8" fillId="0" borderId="2" xfId="0" applyFont="1" applyFill="1" applyBorder="1" applyAlignment="1">
      <alignment vertical="top" wrapText="1"/>
    </xf>
    <xf numFmtId="0" fontId="8" fillId="0" borderId="3" xfId="0" applyFont="1" applyFill="1" applyBorder="1" applyAlignment="1">
      <alignment vertical="top" wrapText="1"/>
    </xf>
    <xf numFmtId="0" fontId="10"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7" fillId="2" borderId="11" xfId="0" applyNumberFormat="1" applyFont="1" applyFill="1" applyBorder="1" applyAlignment="1">
      <alignment horizontal="center" vertical="center"/>
    </xf>
    <xf numFmtId="0" fontId="7" fillId="2" borderId="15" xfId="0" applyNumberFormat="1" applyFont="1" applyFill="1" applyBorder="1" applyAlignment="1">
      <alignment horizontal="center" vertical="center"/>
    </xf>
    <xf numFmtId="0" fontId="7" fillId="2" borderId="5" xfId="0" applyNumberFormat="1" applyFont="1" applyFill="1" applyBorder="1" applyAlignment="1">
      <alignment horizontal="center" vertical="center"/>
    </xf>
    <xf numFmtId="0" fontId="8" fillId="3" borderId="8" xfId="0" applyFont="1" applyFill="1" applyBorder="1" applyAlignment="1">
      <alignment vertical="center" wrapText="1"/>
    </xf>
    <xf numFmtId="0" fontId="0" fillId="0" borderId="8" xfId="0" applyBorder="1" applyAlignment="1">
      <alignment vertical="center"/>
    </xf>
    <xf numFmtId="0" fontId="7" fillId="2" borderId="12" xfId="0" applyFont="1" applyFill="1" applyBorder="1" applyAlignment="1">
      <alignment vertical="top" wrapText="1"/>
    </xf>
    <xf numFmtId="0" fontId="7" fillId="2" borderId="2" xfId="0" applyFont="1" applyFill="1" applyBorder="1" applyAlignment="1">
      <alignment vertical="top" wrapText="1"/>
    </xf>
    <xf numFmtId="0" fontId="3" fillId="0" borderId="3" xfId="0" applyFont="1" applyBorder="1" applyAlignment="1">
      <alignment vertical="top" wrapText="1"/>
    </xf>
    <xf numFmtId="0" fontId="8" fillId="2" borderId="12" xfId="0" applyFont="1" applyFill="1" applyBorder="1" applyAlignment="1">
      <alignment vertical="top" wrapText="1"/>
    </xf>
    <xf numFmtId="0" fontId="8" fillId="2" borderId="2" xfId="0" applyFont="1" applyFill="1" applyBorder="1" applyAlignment="1">
      <alignment vertical="top" wrapText="1"/>
    </xf>
    <xf numFmtId="0" fontId="8" fillId="2" borderId="3" xfId="0" applyFont="1" applyFill="1" applyBorder="1" applyAlignment="1">
      <alignment vertical="top" wrapText="1"/>
    </xf>
    <xf numFmtId="0" fontId="10" fillId="2" borderId="12" xfId="0" applyFont="1" applyFill="1" applyBorder="1" applyAlignment="1">
      <alignment vertical="top" wrapText="1"/>
    </xf>
    <xf numFmtId="0" fontId="10" fillId="2" borderId="2" xfId="0" applyFont="1" applyFill="1" applyBorder="1" applyAlignment="1">
      <alignment vertical="top" wrapText="1"/>
    </xf>
    <xf numFmtId="0" fontId="10" fillId="2" borderId="3" xfId="0" applyFont="1" applyFill="1" applyBorder="1" applyAlignment="1">
      <alignment vertical="top" wrapText="1"/>
    </xf>
    <xf numFmtId="0" fontId="7" fillId="0" borderId="12" xfId="0" applyNumberFormat="1" applyFont="1" applyFill="1" applyBorder="1" applyAlignment="1">
      <alignment horizontal="center" vertical="center"/>
    </xf>
    <xf numFmtId="0" fontId="7" fillId="0" borderId="2" xfId="0" applyNumberFormat="1" applyFont="1" applyFill="1" applyBorder="1" applyAlignment="1">
      <alignment horizontal="center" vertical="center"/>
    </xf>
    <xf numFmtId="0" fontId="7" fillId="0" borderId="3" xfId="0" applyNumberFormat="1" applyFont="1" applyFill="1" applyBorder="1" applyAlignment="1">
      <alignment horizontal="center" vertical="center"/>
    </xf>
    <xf numFmtId="0" fontId="7" fillId="0" borderId="12" xfId="0" applyFont="1" applyFill="1" applyBorder="1" applyAlignment="1">
      <alignment vertical="top" wrapText="1"/>
    </xf>
    <xf numFmtId="0" fontId="7" fillId="0" borderId="2" xfId="0" applyFont="1" applyFill="1" applyBorder="1" applyAlignment="1">
      <alignment vertical="top" wrapText="1"/>
    </xf>
    <xf numFmtId="0" fontId="7" fillId="0" borderId="3" xfId="0" applyFont="1" applyFill="1" applyBorder="1" applyAlignment="1">
      <alignment vertical="top" wrapText="1"/>
    </xf>
    <xf numFmtId="0" fontId="0" fillId="3" borderId="8" xfId="0" applyFill="1" applyBorder="1" applyAlignment="1">
      <alignment horizontal="left" vertical="top"/>
    </xf>
    <xf numFmtId="0" fontId="0" fillId="0" borderId="8" xfId="0" applyBorder="1" applyAlignment="1">
      <alignment horizontal="left" vertical="top"/>
    </xf>
    <xf numFmtId="0" fontId="0" fillId="0" borderId="4" xfId="0" applyBorder="1" applyAlignment="1">
      <alignment horizontal="left" vertical="top"/>
    </xf>
    <xf numFmtId="9" fontId="10" fillId="0" borderId="12" xfId="0" applyNumberFormat="1" applyFont="1" applyFill="1" applyBorder="1" applyAlignment="1">
      <alignment horizontal="left" vertical="top" wrapText="1"/>
    </xf>
    <xf numFmtId="9" fontId="10" fillId="0" borderId="2" xfId="0" applyNumberFormat="1" applyFont="1" applyFill="1" applyBorder="1" applyAlignment="1">
      <alignment horizontal="left" vertical="top" wrapText="1"/>
    </xf>
    <xf numFmtId="9" fontId="10" fillId="0" borderId="3" xfId="0" applyNumberFormat="1" applyFont="1" applyFill="1" applyBorder="1" applyAlignment="1">
      <alignment horizontal="left" vertical="top" wrapText="1"/>
    </xf>
    <xf numFmtId="0" fontId="4" fillId="0" borderId="12" xfId="0" applyFont="1" applyFill="1" applyBorder="1"/>
    <xf numFmtId="0" fontId="4" fillId="0" borderId="2" xfId="0" applyFont="1" applyFill="1" applyBorder="1"/>
    <xf numFmtId="0" fontId="4" fillId="0" borderId="3" xfId="0" applyFont="1" applyFill="1" applyBorder="1"/>
    <xf numFmtId="0" fontId="0" fillId="0" borderId="3" xfId="0" applyFill="1" applyBorder="1" applyAlignment="1">
      <alignment vertical="top" wrapText="1"/>
    </xf>
    <xf numFmtId="0" fontId="7" fillId="2" borderId="2"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2" borderId="3" xfId="0" applyFont="1" applyFill="1" applyBorder="1" applyAlignment="1">
      <alignment horizontal="center" vertical="center" wrapText="1"/>
    </xf>
    <xf numFmtId="0" fontId="0" fillId="7" borderId="3" xfId="0" applyFill="1" applyBorder="1" applyAlignment="1">
      <alignment horizontal="left" vertical="top" wrapText="1"/>
    </xf>
    <xf numFmtId="0" fontId="4" fillId="0" borderId="3" xfId="0" applyFont="1" applyFill="1" applyBorder="1" applyAlignment="1"/>
    <xf numFmtId="0" fontId="4" fillId="0" borderId="2" xfId="0" applyFont="1" applyFill="1" applyBorder="1" applyAlignment="1"/>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3" xfId="0" applyFont="1" applyBorder="1" applyAlignment="1">
      <alignment horizontal="center" vertical="center"/>
    </xf>
    <xf numFmtId="14" fontId="8" fillId="0" borderId="2" xfId="0" applyNumberFormat="1" applyFont="1" applyFill="1" applyBorder="1" applyAlignment="1">
      <alignment horizontal="left" vertical="center" wrapText="1"/>
    </xf>
    <xf numFmtId="14" fontId="8" fillId="0" borderId="3" xfId="0" applyNumberFormat="1" applyFont="1" applyFill="1" applyBorder="1" applyAlignment="1">
      <alignment horizontal="left" vertical="center"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8"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14" fontId="8" fillId="0" borderId="12" xfId="0" applyNumberFormat="1" applyFont="1" applyFill="1" applyBorder="1" applyAlignment="1">
      <alignment horizontal="left" vertical="center" wrapText="1"/>
    </xf>
    <xf numFmtId="0" fontId="9" fillId="0" borderId="0" xfId="0" applyFont="1" applyFill="1" applyBorder="1" applyAlignment="1">
      <alignment horizontal="center" vertical="center" wrapText="1"/>
    </xf>
    <xf numFmtId="0" fontId="27" fillId="0" borderId="1" xfId="0" applyFont="1" applyFill="1" applyBorder="1" applyAlignment="1">
      <alignment horizontal="left" vertical="center" wrapText="1"/>
    </xf>
    <xf numFmtId="0" fontId="28" fillId="0" borderId="1" xfId="0" applyFont="1" applyFill="1" applyBorder="1" applyAlignment="1">
      <alignment wrapText="1"/>
    </xf>
    <xf numFmtId="0" fontId="7" fillId="0" borderId="1" xfId="0" applyNumberFormat="1" applyFont="1" applyFill="1" applyBorder="1" applyAlignment="1">
      <alignment horizontal="center" vertical="center"/>
    </xf>
    <xf numFmtId="0" fontId="0" fillId="0" borderId="2" xfId="0" applyBorder="1" applyAlignment="1"/>
    <xf numFmtId="0" fontId="0" fillId="0" borderId="3" xfId="0" applyBorder="1" applyAlignment="1"/>
    <xf numFmtId="0" fontId="28" fillId="0" borderId="2" xfId="0" applyFont="1" applyFill="1" applyBorder="1" applyAlignment="1">
      <alignment wrapText="1"/>
    </xf>
    <xf numFmtId="0" fontId="8" fillId="7" borderId="1" xfId="0" applyFont="1" applyFill="1" applyBorder="1" applyAlignment="1">
      <alignment horizontal="left" vertical="top" wrapText="1"/>
    </xf>
    <xf numFmtId="0" fontId="0" fillId="7" borderId="1" xfId="0" applyFill="1" applyBorder="1" applyAlignment="1">
      <alignment horizontal="left" vertical="top" wrapText="1"/>
    </xf>
    <xf numFmtId="0" fontId="26" fillId="0" borderId="1" xfId="0" applyFont="1" applyFill="1" applyBorder="1" applyAlignment="1">
      <alignment horizontal="left" vertical="top" wrapText="1"/>
    </xf>
    <xf numFmtId="0" fontId="0" fillId="0" borderId="10" xfId="0" applyBorder="1" applyAlignment="1">
      <alignment horizontal="left" vertical="top"/>
    </xf>
    <xf numFmtId="0" fontId="0" fillId="0" borderId="7" xfId="0" applyBorder="1" applyAlignment="1"/>
    <xf numFmtId="0" fontId="0" fillId="0" borderId="14" xfId="0" applyBorder="1" applyAlignment="1"/>
    <xf numFmtId="0" fontId="8" fillId="7" borderId="11" xfId="0"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0" fillId="0" borderId="2" xfId="0" applyBorder="1" applyAlignment="1">
      <alignment horizontal="left" wrapText="1"/>
    </xf>
    <xf numFmtId="0" fontId="0" fillId="0" borderId="3" xfId="0" applyBorder="1" applyAlignment="1">
      <alignment horizontal="left" wrapText="1"/>
    </xf>
    <xf numFmtId="0" fontId="5" fillId="3" borderId="12" xfId="0" applyFont="1" applyFill="1" applyBorder="1" applyAlignment="1">
      <alignment horizontal="center" vertical="center" wrapText="1"/>
    </xf>
    <xf numFmtId="0" fontId="7" fillId="3" borderId="12" xfId="0" applyFont="1" applyFill="1" applyBorder="1" applyAlignment="1">
      <alignment horizontal="center" vertical="center" wrapText="1"/>
    </xf>
    <xf numFmtId="14" fontId="26" fillId="0" borderId="12" xfId="0" applyNumberFormat="1" applyFont="1" applyFill="1" applyBorder="1" applyAlignment="1">
      <alignment horizontal="left" vertical="center" wrapText="1"/>
    </xf>
    <xf numFmtId="0" fontId="26" fillId="0" borderId="2" xfId="0" applyFont="1" applyFill="1" applyBorder="1" applyAlignment="1">
      <alignment vertical="center" wrapText="1"/>
    </xf>
    <xf numFmtId="0" fontId="8" fillId="0" borderId="2" xfId="0" applyFont="1" applyBorder="1" applyAlignment="1">
      <alignment vertical="center" wrapText="1"/>
    </xf>
    <xf numFmtId="0" fontId="5" fillId="3" borderId="12" xfId="0" applyFont="1" applyFill="1" applyBorder="1" applyAlignment="1">
      <alignment horizontal="left" vertical="center" wrapText="1"/>
    </xf>
    <xf numFmtId="0" fontId="0" fillId="7" borderId="2" xfId="0" applyFill="1" applyBorder="1" applyAlignment="1">
      <alignment horizontal="left" vertical="top" wrapText="1"/>
    </xf>
    <xf numFmtId="0" fontId="5" fillId="3" borderId="11" xfId="0" applyFont="1" applyFill="1" applyBorder="1" applyAlignment="1">
      <alignment horizontal="center" vertical="center" wrapText="1"/>
    </xf>
    <xf numFmtId="0" fontId="30" fillId="0" borderId="15" xfId="0" applyFont="1" applyBorder="1" applyAlignment="1">
      <alignment horizontal="center" vertical="center" wrapText="1"/>
    </xf>
    <xf numFmtId="0" fontId="28" fillId="0" borderId="2" xfId="0" applyFont="1" applyFill="1" applyBorder="1" applyAlignment="1">
      <alignment horizontal="left" vertical="top" wrapText="1"/>
    </xf>
    <xf numFmtId="0" fontId="5" fillId="3" borderId="2" xfId="0" applyFont="1" applyFill="1" applyBorder="1" applyAlignment="1">
      <alignment horizontal="center" vertical="center" wrapText="1"/>
    </xf>
    <xf numFmtId="0" fontId="24" fillId="0" borderId="12" xfId="0" applyFont="1" applyFill="1" applyBorder="1" applyAlignment="1">
      <alignment horizontal="left" vertical="top" wrapText="1"/>
    </xf>
    <xf numFmtId="0" fontId="24" fillId="0" borderId="2" xfId="0" applyFont="1" applyFill="1" applyBorder="1" applyAlignment="1">
      <alignment horizontal="left" vertical="top" wrapText="1"/>
    </xf>
    <xf numFmtId="0" fontId="24" fillId="0" borderId="3" xfId="0" applyFont="1" applyFill="1" applyBorder="1" applyAlignment="1">
      <alignment horizontal="left" vertical="top" wrapText="1"/>
    </xf>
    <xf numFmtId="14" fontId="5" fillId="3" borderId="11" xfId="0" applyNumberFormat="1" applyFont="1" applyFill="1" applyBorder="1" applyAlignment="1">
      <alignment horizontal="center" vertical="center"/>
    </xf>
    <xf numFmtId="14" fontId="5" fillId="3" borderId="13" xfId="0" applyNumberFormat="1" applyFont="1" applyFill="1" applyBorder="1" applyAlignment="1">
      <alignment horizontal="center" vertical="center"/>
    </xf>
    <xf numFmtId="14" fontId="5" fillId="3" borderId="10" xfId="0" applyNumberFormat="1" applyFont="1" applyFill="1" applyBorder="1" applyAlignment="1">
      <alignment horizontal="center" vertical="center"/>
    </xf>
    <xf numFmtId="0" fontId="27" fillId="0" borderId="3" xfId="0" applyFont="1" applyFill="1" applyBorder="1" applyAlignment="1">
      <alignment horizontal="left" vertical="center" wrapText="1"/>
    </xf>
    <xf numFmtId="17" fontId="7" fillId="0" borderId="15" xfId="0" applyNumberFormat="1" applyFont="1" applyFill="1" applyBorder="1" applyAlignment="1">
      <alignment horizontal="center" vertical="center" wrapText="1"/>
    </xf>
    <xf numFmtId="0" fontId="9" fillId="0" borderId="9" xfId="0" applyFont="1" applyBorder="1" applyAlignment="1">
      <alignment horizontal="left" vertical="center" wrapText="1"/>
    </xf>
    <xf numFmtId="0" fontId="9" fillId="0" borderId="8" xfId="0" applyFont="1" applyBorder="1" applyAlignment="1">
      <alignment horizontal="left" vertical="center" wrapText="1"/>
    </xf>
    <xf numFmtId="0" fontId="9" fillId="0" borderId="4" xfId="0" applyFont="1" applyBorder="1" applyAlignment="1">
      <alignment horizontal="left" vertical="center" wrapText="1"/>
    </xf>
    <xf numFmtId="0" fontId="9" fillId="8" borderId="5" xfId="0" applyFont="1" applyFill="1" applyBorder="1" applyAlignment="1">
      <alignment horizontal="center" vertical="center" wrapText="1"/>
    </xf>
    <xf numFmtId="0" fontId="9" fillId="8" borderId="6" xfId="0" applyFont="1" applyFill="1" applyBorder="1" applyAlignment="1">
      <alignment horizontal="center" vertical="center" wrapText="1"/>
    </xf>
    <xf numFmtId="0" fontId="9" fillId="8" borderId="15" xfId="0" applyFont="1" applyFill="1" applyBorder="1" applyAlignment="1">
      <alignment horizontal="center" vertical="center" wrapText="1"/>
    </xf>
    <xf numFmtId="0" fontId="9" fillId="8" borderId="0" xfId="0" applyFont="1" applyFill="1" applyBorder="1" applyAlignment="1">
      <alignment horizontal="center" vertical="center" wrapText="1"/>
    </xf>
    <xf numFmtId="0" fontId="9" fillId="0" borderId="0" xfId="0" applyFont="1" applyBorder="1" applyAlignment="1">
      <alignment horizontal="center" vertical="center" wrapText="1"/>
    </xf>
    <xf numFmtId="0" fontId="0" fillId="0" borderId="8" xfId="0" applyBorder="1" applyAlignment="1">
      <alignment vertical="center" wrapText="1"/>
    </xf>
    <xf numFmtId="0" fontId="0" fillId="0" borderId="4" xfId="0" applyBorder="1" applyAlignment="1">
      <alignment vertical="center" wrapText="1"/>
    </xf>
    <xf numFmtId="17" fontId="7" fillId="0" borderId="1" xfId="0" applyNumberFormat="1" applyFont="1" applyFill="1" applyBorder="1" applyAlignment="1">
      <alignment horizontal="center" vertical="center" wrapText="1"/>
    </xf>
    <xf numFmtId="0" fontId="8" fillId="0" borderId="25" xfId="0" applyFont="1" applyFill="1" applyBorder="1" applyAlignment="1">
      <alignment horizontal="center" vertical="top" wrapText="1"/>
    </xf>
    <xf numFmtId="0" fontId="0" fillId="0" borderId="26" xfId="0" applyBorder="1" applyAlignment="1">
      <alignment horizontal="center" vertical="top" wrapText="1"/>
    </xf>
    <xf numFmtId="0" fontId="26" fillId="0" borderId="12" xfId="0" applyFont="1" applyFill="1" applyBorder="1" applyAlignment="1">
      <alignment vertical="center" wrapText="1"/>
    </xf>
    <xf numFmtId="0" fontId="26" fillId="0" borderId="3" xfId="0" applyFont="1" applyFill="1" applyBorder="1" applyAlignment="1">
      <alignment vertical="center" wrapText="1"/>
    </xf>
    <xf numFmtId="17" fontId="8" fillId="0" borderId="12" xfId="0" applyNumberFormat="1" applyFont="1" applyFill="1" applyBorder="1" applyAlignment="1">
      <alignment horizontal="left" vertical="center" wrapText="1"/>
    </xf>
    <xf numFmtId="17" fontId="8" fillId="0" borderId="2" xfId="0" applyNumberFormat="1" applyFont="1" applyFill="1" applyBorder="1" applyAlignment="1">
      <alignment horizontal="left" vertical="center" wrapText="1"/>
    </xf>
    <xf numFmtId="17" fontId="8" fillId="0" borderId="3" xfId="0" applyNumberFormat="1" applyFont="1" applyFill="1" applyBorder="1" applyAlignment="1">
      <alignment horizontal="left" vertical="center" wrapText="1"/>
    </xf>
    <xf numFmtId="0" fontId="8"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8" fillId="0" borderId="12" xfId="0" applyFont="1" applyFill="1" applyBorder="1" applyAlignment="1">
      <alignment horizontal="center" vertical="top" wrapText="1"/>
    </xf>
    <xf numFmtId="0" fontId="8" fillId="0" borderId="2" xfId="0" applyFont="1" applyFill="1" applyBorder="1" applyAlignment="1">
      <alignment horizontal="center" vertical="top" wrapText="1"/>
    </xf>
    <xf numFmtId="0" fontId="0" fillId="0" borderId="3" xfId="0" applyBorder="1" applyAlignment="1">
      <alignment horizontal="center" vertical="top" wrapText="1"/>
    </xf>
    <xf numFmtId="0" fontId="0" fillId="0" borderId="3" xfId="0" applyBorder="1" applyAlignment="1">
      <alignment vertical="top" wrapText="1"/>
    </xf>
    <xf numFmtId="0" fontId="8" fillId="0" borderId="3" xfId="0" applyFont="1" applyBorder="1"/>
    <xf numFmtId="0" fontId="8" fillId="2" borderId="1" xfId="0" applyFont="1" applyFill="1" applyBorder="1" applyAlignment="1">
      <alignment vertical="top" wrapText="1"/>
    </xf>
    <xf numFmtId="0" fontId="10" fillId="2" borderId="1" xfId="0" applyFont="1" applyFill="1" applyBorder="1" applyAlignment="1">
      <alignment vertical="top" wrapText="1"/>
    </xf>
    <xf numFmtId="0" fontId="7" fillId="2" borderId="1" xfId="0" applyFont="1" applyFill="1" applyBorder="1" applyAlignment="1">
      <alignment horizontal="center" vertical="center" wrapText="1"/>
    </xf>
    <xf numFmtId="0" fontId="8" fillId="7" borderId="12" xfId="0" applyFont="1" applyFill="1" applyBorder="1" applyAlignment="1">
      <alignment horizontal="center" vertical="top" wrapText="1"/>
    </xf>
    <xf numFmtId="0" fontId="8" fillId="7" borderId="2" xfId="0" applyFont="1" applyFill="1" applyBorder="1" applyAlignment="1">
      <alignment horizontal="center" vertical="top" wrapText="1"/>
    </xf>
    <xf numFmtId="0" fontId="0" fillId="7" borderId="3" xfId="0" applyFill="1" applyBorder="1" applyAlignment="1">
      <alignment horizontal="center"/>
    </xf>
    <xf numFmtId="0" fontId="0" fillId="0" borderId="3" xfId="0" applyFill="1" applyBorder="1"/>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0" fillId="0" borderId="12" xfId="0" applyNumberFormat="1" applyFont="1" applyFill="1" applyBorder="1" applyAlignment="1">
      <alignment horizontal="center" vertical="center" wrapText="1" shrinkToFit="1"/>
    </xf>
    <xf numFmtId="0" fontId="10" fillId="0" borderId="2" xfId="0" applyNumberFormat="1" applyFont="1" applyFill="1" applyBorder="1" applyAlignment="1">
      <alignment horizontal="center" vertical="center" shrinkToFit="1"/>
    </xf>
    <xf numFmtId="0" fontId="10" fillId="0" borderId="3" xfId="0" applyNumberFormat="1" applyFont="1" applyFill="1" applyBorder="1" applyAlignment="1">
      <alignment horizontal="center" vertical="center" shrinkToFit="1"/>
    </xf>
    <xf numFmtId="0" fontId="7" fillId="0" borderId="23" xfId="0" applyNumberFormat="1" applyFont="1" applyFill="1" applyBorder="1" applyAlignment="1">
      <alignment horizontal="center" vertical="center"/>
    </xf>
    <xf numFmtId="0" fontId="2" fillId="0" borderId="12" xfId="0" applyFont="1" applyFill="1" applyBorder="1" applyAlignment="1">
      <alignment vertical="center" wrapText="1"/>
    </xf>
    <xf numFmtId="0" fontId="0" fillId="0" borderId="2" xfId="0" applyBorder="1" applyAlignment="1">
      <alignment vertical="center"/>
    </xf>
    <xf numFmtId="0" fontId="0" fillId="0" borderId="3" xfId="0" applyBorder="1" applyAlignment="1">
      <alignment vertical="center"/>
    </xf>
    <xf numFmtId="0" fontId="8" fillId="0" borderId="2" xfId="0" applyFont="1" applyFill="1" applyBorder="1" applyAlignment="1">
      <alignment vertical="center"/>
    </xf>
    <xf numFmtId="0" fontId="8" fillId="0" borderId="3" xfId="0" applyFont="1" applyFill="1" applyBorder="1" applyAlignment="1">
      <alignment vertical="center"/>
    </xf>
    <xf numFmtId="0" fontId="8" fillId="0" borderId="27" xfId="0" applyFont="1" applyFill="1" applyBorder="1" applyAlignment="1">
      <alignment horizontal="center" vertical="top" wrapText="1"/>
    </xf>
    <xf numFmtId="0" fontId="26" fillId="0" borderId="2" xfId="0" applyFont="1" applyFill="1" applyBorder="1" applyAlignment="1">
      <alignment vertical="center"/>
    </xf>
    <xf numFmtId="0" fontId="26" fillId="0" borderId="3" xfId="0" applyFont="1" applyFill="1" applyBorder="1" applyAlignment="1">
      <alignment vertical="center"/>
    </xf>
    <xf numFmtId="0" fontId="0" fillId="0" borderId="1" xfId="0" applyBorder="1" applyAlignment="1"/>
    <xf numFmtId="0" fontId="0" fillId="0" borderId="12"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5" fillId="3" borderId="16"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0" fillId="0" borderId="2" xfId="0" applyFill="1" applyBorder="1" applyAlignment="1">
      <alignment vertical="top" wrapText="1"/>
    </xf>
    <xf numFmtId="14" fontId="5" fillId="3" borderId="19" xfId="0" applyNumberFormat="1" applyFont="1" applyFill="1" applyBorder="1" applyAlignment="1">
      <alignment horizontal="center" vertical="center"/>
    </xf>
    <xf numFmtId="14" fontId="5" fillId="3" borderId="20" xfId="0" applyNumberFormat="1" applyFont="1" applyFill="1" applyBorder="1" applyAlignment="1">
      <alignment horizontal="center" vertical="center"/>
    </xf>
    <xf numFmtId="14" fontId="5" fillId="3" borderId="21" xfId="0" applyNumberFormat="1" applyFont="1" applyFill="1" applyBorder="1" applyAlignment="1">
      <alignment horizontal="center" vertical="center"/>
    </xf>
    <xf numFmtId="0" fontId="6" fillId="3" borderId="28" xfId="0" applyFont="1" applyFill="1" applyBorder="1" applyAlignment="1">
      <alignment horizontal="left" vertical="center" wrapText="1"/>
    </xf>
    <xf numFmtId="0" fontId="9" fillId="0" borderId="6" xfId="0" applyFont="1" applyBorder="1" applyAlignment="1">
      <alignment horizontal="left" vertical="center" wrapText="1"/>
    </xf>
    <xf numFmtId="0" fontId="0" fillId="0" borderId="6" xfId="0" applyBorder="1" applyAlignment="1">
      <alignment vertical="center" wrapText="1"/>
    </xf>
    <xf numFmtId="0" fontId="0" fillId="0" borderId="14" xfId="0" applyBorder="1" applyAlignment="1">
      <alignment vertical="center" wrapText="1"/>
    </xf>
    <xf numFmtId="0" fontId="2" fillId="0" borderId="1" xfId="4" applyFont="1" applyFill="1" applyBorder="1" applyAlignment="1">
      <alignment horizontal="left" vertical="top"/>
    </xf>
    <xf numFmtId="0" fontId="2" fillId="0" borderId="1" xfId="4" applyBorder="1" applyAlignment="1"/>
    <xf numFmtId="0" fontId="8" fillId="0" borderId="1" xfId="4" applyFont="1" applyFill="1" applyBorder="1" applyAlignment="1">
      <alignment vertical="top" wrapText="1"/>
    </xf>
    <xf numFmtId="0" fontId="7" fillId="0" borderId="12" xfId="4" applyFont="1" applyFill="1" applyBorder="1" applyAlignment="1">
      <alignment horizontal="center" vertical="center" wrapText="1"/>
    </xf>
    <xf numFmtId="0" fontId="7" fillId="0" borderId="2" xfId="4" applyFont="1" applyBorder="1" applyAlignment="1">
      <alignment horizontal="center"/>
    </xf>
    <xf numFmtId="0" fontId="7" fillId="0" borderId="3" xfId="4" applyFont="1" applyBorder="1" applyAlignment="1">
      <alignment horizontal="center"/>
    </xf>
    <xf numFmtId="14" fontId="8" fillId="7" borderId="12" xfId="0" applyNumberFormat="1" applyFont="1" applyFill="1" applyBorder="1" applyAlignment="1">
      <alignment horizontal="left" vertical="center" wrapText="1"/>
    </xf>
    <xf numFmtId="14" fontId="8" fillId="7" borderId="2" xfId="0" applyNumberFormat="1" applyFont="1" applyFill="1" applyBorder="1" applyAlignment="1">
      <alignment horizontal="left" vertical="center" wrapText="1"/>
    </xf>
    <xf numFmtId="14" fontId="8" fillId="7" borderId="3" xfId="0" applyNumberFormat="1" applyFont="1" applyFill="1" applyBorder="1" applyAlignment="1">
      <alignment horizontal="left" vertical="center" wrapText="1"/>
    </xf>
    <xf numFmtId="14" fontId="8" fillId="0" borderId="1" xfId="4" applyNumberFormat="1" applyFont="1" applyFill="1" applyBorder="1" applyAlignment="1">
      <alignment horizontal="left" vertical="center" wrapText="1"/>
    </xf>
    <xf numFmtId="0" fontId="10" fillId="0" borderId="1" xfId="4" applyFont="1" applyFill="1" applyBorder="1" applyAlignment="1">
      <alignment horizontal="left" vertical="center" wrapText="1"/>
    </xf>
    <xf numFmtId="0" fontId="5" fillId="8" borderId="9" xfId="4" applyFont="1" applyFill="1" applyBorder="1" applyAlignment="1">
      <alignment vertical="top" wrapText="1"/>
    </xf>
    <xf numFmtId="0" fontId="5" fillId="8" borderId="8" xfId="4" applyFont="1" applyFill="1" applyBorder="1" applyAlignment="1">
      <alignment vertical="top" wrapText="1"/>
    </xf>
    <xf numFmtId="0" fontId="2" fillId="8" borderId="8" xfId="4" applyFill="1" applyBorder="1" applyAlignment="1">
      <alignment vertical="top" wrapText="1"/>
    </xf>
    <xf numFmtId="0" fontId="2" fillId="0" borderId="1" xfId="4" applyBorder="1" applyAlignment="1">
      <alignment horizontal="left" vertical="top"/>
    </xf>
    <xf numFmtId="0" fontId="8" fillId="0" borderId="1" xfId="0" applyFont="1" applyFill="1" applyBorder="1" applyAlignment="1">
      <alignment vertical="top" wrapText="1"/>
    </xf>
    <xf numFmtId="0" fontId="0" fillId="0" borderId="1" xfId="0" applyBorder="1" applyAlignment="1">
      <alignment vertical="top" wrapText="1"/>
    </xf>
    <xf numFmtId="0" fontId="7" fillId="0" borderId="1" xfId="0" applyFont="1" applyBorder="1" applyAlignment="1">
      <alignment vertical="top" wrapText="1"/>
    </xf>
    <xf numFmtId="0" fontId="6" fillId="0" borderId="1" xfId="4" applyNumberFormat="1" applyFont="1" applyFill="1" applyBorder="1" applyAlignment="1">
      <alignment horizontal="center" vertical="center"/>
    </xf>
    <xf numFmtId="0" fontId="2" fillId="0" borderId="1" xfId="4" applyBorder="1" applyAlignment="1">
      <alignment horizontal="center" vertical="center"/>
    </xf>
    <xf numFmtId="0" fontId="5" fillId="8" borderId="9" xfId="4" applyFont="1" applyFill="1" applyBorder="1" applyAlignment="1">
      <alignment vertical="center" wrapText="1"/>
    </xf>
    <xf numFmtId="0" fontId="5" fillId="8" borderId="8" xfId="4" applyFont="1" applyFill="1" applyBorder="1" applyAlignment="1">
      <alignment vertical="center" wrapText="1"/>
    </xf>
    <xf numFmtId="0" fontId="2" fillId="8" borderId="8" xfId="4" applyFill="1" applyBorder="1" applyAlignment="1">
      <alignment vertical="center" wrapText="1"/>
    </xf>
    <xf numFmtId="0" fontId="7" fillId="0" borderId="1" xfId="4" applyFont="1" applyFill="1" applyBorder="1" applyAlignment="1">
      <alignment vertical="top" wrapText="1"/>
    </xf>
    <xf numFmtId="0" fontId="0" fillId="0" borderId="1" xfId="0" applyBorder="1" applyAlignment="1">
      <alignment horizontal="left" vertical="center" wrapText="1"/>
    </xf>
    <xf numFmtId="0" fontId="0" fillId="0" borderId="12" xfId="0" applyBorder="1" applyAlignment="1">
      <alignment horizontal="left" vertical="center" wrapText="1"/>
    </xf>
    <xf numFmtId="0" fontId="26" fillId="0" borderId="1" xfId="4" applyFont="1" applyFill="1" applyBorder="1" applyAlignment="1">
      <alignment vertical="top" wrapText="1"/>
    </xf>
    <xf numFmtId="0" fontId="28" fillId="0" borderId="1" xfId="4" applyFont="1" applyBorder="1" applyAlignment="1">
      <alignment vertical="top" wrapText="1"/>
    </xf>
    <xf numFmtId="0" fontId="27" fillId="0" borderId="12" xfId="4" applyFont="1" applyFill="1" applyBorder="1" applyAlignment="1">
      <alignment horizontal="left" vertical="center" wrapText="1"/>
    </xf>
    <xf numFmtId="0" fontId="27" fillId="0" borderId="2" xfId="4" applyFont="1" applyFill="1" applyBorder="1" applyAlignment="1">
      <alignment horizontal="left" vertical="center" wrapText="1"/>
    </xf>
    <xf numFmtId="0" fontId="27" fillId="0" borderId="3" xfId="4" applyFont="1" applyFill="1" applyBorder="1" applyAlignment="1">
      <alignment horizontal="left" vertical="center" wrapText="1"/>
    </xf>
    <xf numFmtId="0" fontId="27" fillId="0" borderId="1" xfId="4" applyFont="1" applyFill="1" applyBorder="1" applyAlignment="1">
      <alignment horizontal="left" vertical="center" wrapText="1"/>
    </xf>
    <xf numFmtId="0" fontId="28" fillId="0" borderId="1" xfId="4" applyFont="1" applyBorder="1" applyAlignment="1">
      <alignment horizontal="left" vertical="center" wrapText="1"/>
    </xf>
    <xf numFmtId="0" fontId="2" fillId="0" borderId="12" xfId="4" applyFont="1" applyFill="1" applyBorder="1" applyAlignment="1">
      <alignment horizontal="left" vertical="top"/>
    </xf>
    <xf numFmtId="0" fontId="2" fillId="0" borderId="2" xfId="4" applyBorder="1" applyAlignment="1">
      <alignment horizontal="left" vertical="top"/>
    </xf>
    <xf numFmtId="0" fontId="2" fillId="0" borderId="3" xfId="4" applyBorder="1" applyAlignment="1">
      <alignment horizontal="left" vertical="top"/>
    </xf>
    <xf numFmtId="0" fontId="8" fillId="0" borderId="12" xfId="4" applyFont="1" applyFill="1" applyBorder="1" applyAlignment="1">
      <alignment vertical="top" wrapText="1"/>
    </xf>
    <xf numFmtId="0" fontId="2" fillId="0" borderId="2" xfId="4" applyBorder="1" applyAlignment="1">
      <alignment vertical="top" wrapText="1"/>
    </xf>
    <xf numFmtId="0" fontId="2" fillId="0" borderId="3" xfId="4" applyBorder="1" applyAlignment="1">
      <alignment vertical="top" wrapText="1"/>
    </xf>
    <xf numFmtId="0" fontId="10" fillId="0" borderId="12" xfId="4" applyFont="1" applyFill="1" applyBorder="1" applyAlignment="1">
      <alignment horizontal="left" vertical="center" wrapText="1"/>
    </xf>
    <xf numFmtId="0" fontId="2" fillId="0" borderId="2" xfId="4" applyBorder="1" applyAlignment="1">
      <alignment horizontal="left" vertical="center" wrapText="1"/>
    </xf>
    <xf numFmtId="0" fontId="2" fillId="0" borderId="3" xfId="4" applyBorder="1" applyAlignment="1">
      <alignment horizontal="left" vertical="center" wrapText="1"/>
    </xf>
    <xf numFmtId="0" fontId="2" fillId="0" borderId="2" xfId="4" applyFont="1" applyFill="1" applyBorder="1" applyAlignment="1">
      <alignment horizontal="left" vertical="top"/>
    </xf>
    <xf numFmtId="0" fontId="2" fillId="0" borderId="3" xfId="4" applyFont="1" applyFill="1" applyBorder="1" applyAlignment="1">
      <alignment horizontal="left" vertical="top"/>
    </xf>
    <xf numFmtId="0" fontId="26" fillId="0" borderId="12" xfId="4" applyFont="1" applyFill="1" applyBorder="1" applyAlignment="1">
      <alignment vertical="top" wrapText="1"/>
    </xf>
    <xf numFmtId="0" fontId="26" fillId="0" borderId="2" xfId="4" applyFont="1" applyFill="1" applyBorder="1" applyAlignment="1">
      <alignment vertical="top" wrapText="1"/>
    </xf>
    <xf numFmtId="0" fontId="26" fillId="0" borderId="3" xfId="4" applyFont="1" applyFill="1" applyBorder="1" applyAlignment="1">
      <alignment vertical="top" wrapText="1"/>
    </xf>
    <xf numFmtId="0" fontId="5" fillId="8" borderId="12" xfId="4" applyFont="1" applyFill="1" applyBorder="1" applyAlignment="1">
      <alignment horizontal="center" vertical="center" wrapText="1"/>
    </xf>
    <xf numFmtId="0" fontId="5" fillId="8" borderId="2" xfId="4" applyFont="1" applyFill="1" applyBorder="1" applyAlignment="1">
      <alignment horizontal="center" vertical="center" wrapText="1"/>
    </xf>
    <xf numFmtId="0" fontId="5" fillId="8" borderId="3" xfId="4" applyFont="1" applyFill="1" applyBorder="1" applyAlignment="1">
      <alignment horizontal="center" vertical="center" wrapText="1"/>
    </xf>
    <xf numFmtId="14" fontId="5" fillId="8" borderId="9" xfId="4" applyNumberFormat="1" applyFont="1" applyFill="1" applyBorder="1" applyAlignment="1">
      <alignment horizontal="center" vertical="center"/>
    </xf>
    <xf numFmtId="0" fontId="2" fillId="8" borderId="8" xfId="4" applyFill="1" applyBorder="1"/>
    <xf numFmtId="0" fontId="5" fillId="8" borderId="12" xfId="4" applyFont="1" applyFill="1" applyBorder="1" applyAlignment="1">
      <alignment horizontal="left" vertical="center" wrapText="1"/>
    </xf>
    <xf numFmtId="0" fontId="2" fillId="8" borderId="2" xfId="4" applyFill="1" applyBorder="1" applyAlignment="1">
      <alignment horizontal="left" vertical="center" wrapText="1"/>
    </xf>
    <xf numFmtId="0" fontId="10" fillId="0" borderId="2" xfId="4" applyFont="1" applyFill="1" applyBorder="1" applyAlignment="1">
      <alignment horizontal="left" vertical="center" wrapText="1"/>
    </xf>
    <xf numFmtId="0" fontId="0" fillId="0" borderId="15" xfId="0" applyBorder="1" applyAlignment="1">
      <alignment horizontal="center" vertical="center" wrapText="1"/>
    </xf>
    <xf numFmtId="14" fontId="5" fillId="0" borderId="12" xfId="4" applyNumberFormat="1" applyFont="1" applyFill="1" applyBorder="1" applyAlignment="1">
      <alignment horizontal="center" vertical="center" wrapText="1"/>
    </xf>
    <xf numFmtId="0" fontId="2" fillId="0" borderId="2" xfId="4" applyBorder="1" applyAlignment="1">
      <alignment vertical="center" wrapText="1"/>
    </xf>
    <xf numFmtId="0" fontId="8" fillId="0" borderId="11" xfId="4" applyFont="1" applyFill="1" applyBorder="1" applyAlignment="1">
      <alignment horizontal="left" vertical="top" wrapText="1"/>
    </xf>
    <xf numFmtId="0" fontId="2" fillId="0" borderId="15" xfId="4" applyBorder="1" applyAlignment="1">
      <alignment horizontal="left" vertical="top" wrapText="1"/>
    </xf>
    <xf numFmtId="0" fontId="2" fillId="0" borderId="5" xfId="4" applyBorder="1" applyAlignment="1">
      <alignment horizontal="left" vertical="top" wrapText="1"/>
    </xf>
    <xf numFmtId="0" fontId="8" fillId="0" borderId="12" xfId="4" applyFont="1" applyFill="1" applyBorder="1" applyAlignment="1">
      <alignment horizontal="left" vertical="top" wrapText="1"/>
    </xf>
    <xf numFmtId="0" fontId="8" fillId="0" borderId="2" xfId="4" applyFont="1" applyBorder="1"/>
    <xf numFmtId="0" fontId="8" fillId="0" borderId="3" xfId="4" applyFont="1" applyBorder="1"/>
    <xf numFmtId="0" fontId="2" fillId="0" borderId="2" xfId="4" applyBorder="1" applyAlignment="1">
      <alignment wrapText="1"/>
    </xf>
    <xf numFmtId="0" fontId="2" fillId="0" borderId="3" xfId="4" applyBorder="1" applyAlignment="1">
      <alignment wrapText="1"/>
    </xf>
    <xf numFmtId="0" fontId="7" fillId="0" borderId="10" xfId="4" applyNumberFormat="1" applyFont="1" applyFill="1" applyBorder="1" applyAlignment="1">
      <alignment horizontal="center" vertical="center" wrapText="1"/>
    </xf>
    <xf numFmtId="0" fontId="2" fillId="0" borderId="7" xfId="4" applyBorder="1" applyAlignment="1">
      <alignment vertical="center" wrapText="1"/>
    </xf>
    <xf numFmtId="0" fontId="2" fillId="0" borderId="14" xfId="4" applyBorder="1" applyAlignment="1">
      <alignment vertical="center" wrapText="1"/>
    </xf>
    <xf numFmtId="14" fontId="8" fillId="0" borderId="12" xfId="4" applyNumberFormat="1" applyFont="1" applyFill="1" applyBorder="1" applyAlignment="1">
      <alignment horizontal="left" vertical="center" wrapText="1"/>
    </xf>
    <xf numFmtId="14" fontId="8" fillId="0" borderId="2" xfId="4" applyNumberFormat="1" applyFont="1" applyFill="1" applyBorder="1" applyAlignment="1">
      <alignment horizontal="left" vertical="center" wrapText="1"/>
    </xf>
    <xf numFmtId="14" fontId="8" fillId="0" borderId="3" xfId="4" applyNumberFormat="1" applyFont="1" applyFill="1" applyBorder="1" applyAlignment="1">
      <alignment horizontal="left" vertical="center" wrapText="1"/>
    </xf>
    <xf numFmtId="0" fontId="0" fillId="0" borderId="4" xfId="0" applyBorder="1" applyAlignment="1">
      <alignment vertical="center"/>
    </xf>
    <xf numFmtId="0" fontId="8" fillId="0" borderId="2" xfId="4" applyFont="1" applyFill="1" applyBorder="1" applyAlignment="1">
      <alignment horizontal="left" vertical="top" wrapText="1"/>
    </xf>
    <xf numFmtId="0" fontId="8" fillId="0" borderId="3" xfId="4" applyFont="1" applyFill="1" applyBorder="1" applyAlignment="1">
      <alignment horizontal="left" vertical="top" wrapText="1"/>
    </xf>
    <xf numFmtId="3" fontId="24" fillId="0" borderId="12" xfId="4" applyNumberFormat="1" applyFont="1" applyFill="1" applyBorder="1" applyAlignment="1">
      <alignment vertical="top" wrapText="1"/>
    </xf>
    <xf numFmtId="3" fontId="26" fillId="0" borderId="2" xfId="4" applyNumberFormat="1" applyFont="1" applyFill="1" applyBorder="1" applyAlignment="1">
      <alignment vertical="top" wrapText="1"/>
    </xf>
    <xf numFmtId="3" fontId="26" fillId="0" borderId="3" xfId="4" applyNumberFormat="1" applyFont="1" applyFill="1" applyBorder="1" applyAlignment="1">
      <alignment vertical="top" wrapText="1"/>
    </xf>
    <xf numFmtId="0" fontId="10" fillId="0" borderId="3" xfId="4" applyFont="1" applyFill="1" applyBorder="1" applyAlignment="1">
      <alignment horizontal="left" vertical="center" wrapText="1"/>
    </xf>
    <xf numFmtId="0" fontId="7" fillId="0" borderId="12" xfId="4" applyNumberFormat="1" applyFont="1" applyFill="1" applyBorder="1" applyAlignment="1">
      <alignment horizontal="center" vertical="center"/>
    </xf>
    <xf numFmtId="0" fontId="7" fillId="0" borderId="2" xfId="4" applyNumberFormat="1" applyFont="1" applyFill="1" applyBorder="1" applyAlignment="1">
      <alignment horizontal="center" vertical="center"/>
    </xf>
    <xf numFmtId="0" fontId="7" fillId="0" borderId="3" xfId="4" applyNumberFormat="1" applyFont="1" applyFill="1" applyBorder="1" applyAlignment="1">
      <alignment horizontal="center" vertical="center"/>
    </xf>
    <xf numFmtId="14" fontId="26" fillId="0" borderId="12" xfId="4" applyNumberFormat="1" applyFont="1" applyFill="1" applyBorder="1" applyAlignment="1">
      <alignment horizontal="left" vertical="center" wrapText="1"/>
    </xf>
    <xf numFmtId="14" fontId="26" fillId="0" borderId="2" xfId="4" applyNumberFormat="1" applyFont="1" applyFill="1" applyBorder="1" applyAlignment="1">
      <alignment horizontal="left" vertical="center" wrapText="1"/>
    </xf>
    <xf numFmtId="14" fontId="26" fillId="0" borderId="3" xfId="4" applyNumberFormat="1" applyFont="1" applyFill="1" applyBorder="1" applyAlignment="1">
      <alignment horizontal="left" vertical="center" wrapText="1"/>
    </xf>
    <xf numFmtId="0" fontId="7" fillId="0" borderId="12" xfId="4" applyFont="1" applyFill="1" applyBorder="1" applyAlignment="1">
      <alignment vertical="top" wrapText="1"/>
    </xf>
    <xf numFmtId="0" fontId="8" fillId="0" borderId="2" xfId="4" applyFont="1" applyFill="1" applyBorder="1" applyAlignment="1">
      <alignment vertical="top" wrapText="1"/>
    </xf>
    <xf numFmtId="0" fontId="8" fillId="0" borderId="3" xfId="4" applyFont="1" applyFill="1" applyBorder="1" applyAlignment="1">
      <alignment vertical="top" wrapText="1"/>
    </xf>
    <xf numFmtId="0" fontId="7" fillId="0" borderId="12" xfId="4" applyNumberFormat="1" applyFont="1" applyFill="1" applyBorder="1" applyAlignment="1">
      <alignment horizontal="center" vertical="center" wrapText="1"/>
    </xf>
    <xf numFmtId="0" fontId="7" fillId="0" borderId="2" xfId="4" applyNumberFormat="1" applyFont="1" applyFill="1" applyBorder="1" applyAlignment="1">
      <alignment horizontal="center" vertical="center" wrapText="1"/>
    </xf>
    <xf numFmtId="0" fontId="7" fillId="0" borderId="3" xfId="4" applyNumberFormat="1" applyFont="1" applyFill="1" applyBorder="1" applyAlignment="1">
      <alignment horizontal="center" vertical="center" wrapText="1"/>
    </xf>
    <xf numFmtId="0" fontId="5" fillId="3" borderId="11" xfId="4" applyFont="1" applyFill="1" applyBorder="1" applyAlignment="1">
      <alignment horizontal="center" vertical="center" wrapText="1"/>
    </xf>
    <xf numFmtId="0" fontId="30" fillId="0" borderId="15" xfId="4" applyFont="1" applyBorder="1" applyAlignment="1">
      <alignment horizontal="center" vertical="center" wrapText="1"/>
    </xf>
    <xf numFmtId="0" fontId="5" fillId="3" borderId="12" xfId="4" applyFont="1" applyFill="1" applyBorder="1" applyAlignment="1">
      <alignment horizontal="left" vertical="center" wrapText="1"/>
    </xf>
    <xf numFmtId="0" fontId="26" fillId="0" borderId="2" xfId="4" applyFont="1" applyFill="1" applyBorder="1" applyAlignment="1">
      <alignment horizontal="left" vertical="top" wrapText="1"/>
    </xf>
    <xf numFmtId="0" fontId="26" fillId="0" borderId="3" xfId="4" applyFont="1" applyFill="1" applyBorder="1" applyAlignment="1">
      <alignment horizontal="left" vertical="top" wrapText="1"/>
    </xf>
    <xf numFmtId="0" fontId="10" fillId="0" borderId="2" xfId="4" applyFont="1" applyFill="1" applyBorder="1" applyAlignment="1">
      <alignment horizontal="center" vertical="center" wrapText="1"/>
    </xf>
    <xf numFmtId="0" fontId="10" fillId="0" borderId="3" xfId="4" applyFont="1" applyFill="1" applyBorder="1" applyAlignment="1">
      <alignment horizontal="center" vertical="center" wrapText="1"/>
    </xf>
    <xf numFmtId="14" fontId="5" fillId="0" borderId="2" xfId="4" applyNumberFormat="1" applyFont="1" applyFill="1" applyBorder="1" applyAlignment="1">
      <alignment horizontal="center" vertical="center" wrapText="1"/>
    </xf>
    <xf numFmtId="14" fontId="5" fillId="0" borderId="3" xfId="4" applyNumberFormat="1" applyFont="1" applyFill="1" applyBorder="1" applyAlignment="1">
      <alignment horizontal="center" vertical="center" wrapText="1"/>
    </xf>
    <xf numFmtId="14" fontId="5" fillId="8" borderId="8" xfId="4" applyNumberFormat="1" applyFont="1" applyFill="1" applyBorder="1" applyAlignment="1">
      <alignment horizontal="center" vertical="center"/>
    </xf>
    <xf numFmtId="0" fontId="30" fillId="8" borderId="8" xfId="4" applyFont="1" applyFill="1" applyBorder="1" applyAlignment="1">
      <alignment horizontal="center"/>
    </xf>
    <xf numFmtId="0" fontId="30" fillId="8" borderId="4" xfId="4" applyFont="1" applyFill="1" applyBorder="1" applyAlignment="1">
      <alignment horizontal="center"/>
    </xf>
    <xf numFmtId="0" fontId="5" fillId="3" borderId="2" xfId="4" applyFont="1" applyFill="1" applyBorder="1" applyAlignment="1">
      <alignment horizontal="left" vertical="center" wrapText="1"/>
    </xf>
    <xf numFmtId="0" fontId="7" fillId="8" borderId="12" xfId="4" applyFont="1" applyFill="1" applyBorder="1" applyAlignment="1">
      <alignment horizontal="center" vertical="center" wrapText="1"/>
    </xf>
    <xf numFmtId="0" fontId="2" fillId="8" borderId="2" xfId="4" applyFill="1" applyBorder="1" applyAlignment="1">
      <alignment horizontal="center" vertical="center" wrapText="1"/>
    </xf>
    <xf numFmtId="0" fontId="7" fillId="0" borderId="2" xfId="4" applyFont="1" applyFill="1" applyBorder="1" applyAlignment="1">
      <alignment vertical="top" wrapText="1"/>
    </xf>
    <xf numFmtId="0" fontId="8" fillId="0" borderId="1" xfId="4" applyFont="1" applyFill="1" applyBorder="1" applyAlignment="1">
      <alignment horizontal="left" vertical="top" wrapText="1"/>
    </xf>
    <xf numFmtId="0" fontId="2" fillId="0" borderId="1" xfId="4" applyBorder="1" applyAlignment="1">
      <alignment horizontal="left" vertical="top" wrapText="1"/>
    </xf>
    <xf numFmtId="0" fontId="7" fillId="0" borderId="1" xfId="4" applyFont="1" applyBorder="1" applyAlignment="1">
      <alignment vertical="top" wrapText="1"/>
    </xf>
    <xf numFmtId="0" fontId="8" fillId="0" borderId="1" xfId="4" applyFont="1" applyBorder="1" applyAlignment="1">
      <alignment vertical="top" wrapText="1"/>
    </xf>
    <xf numFmtId="0" fontId="2" fillId="0" borderId="1" xfId="4" applyBorder="1" applyAlignment="1">
      <alignment horizontal="left" vertical="center" wrapText="1"/>
    </xf>
    <xf numFmtId="14" fontId="7" fillId="0" borderId="1" xfId="4" applyNumberFormat="1" applyFont="1" applyFill="1" applyBorder="1" applyAlignment="1">
      <alignment horizontal="center" vertical="center" wrapText="1"/>
    </xf>
    <xf numFmtId="0" fontId="2" fillId="0" borderId="1" xfId="4" applyBorder="1" applyAlignment="1">
      <alignment horizontal="center" vertical="center" wrapText="1"/>
    </xf>
    <xf numFmtId="17" fontId="8" fillId="0" borderId="12" xfId="4" applyNumberFormat="1" applyFont="1" applyFill="1" applyBorder="1" applyAlignment="1">
      <alignment vertical="center" wrapText="1"/>
    </xf>
    <xf numFmtId="17" fontId="8" fillId="0" borderId="2" xfId="4" applyNumberFormat="1" applyFont="1" applyFill="1" applyBorder="1" applyAlignment="1">
      <alignment vertical="center" wrapText="1"/>
    </xf>
    <xf numFmtId="17" fontId="8" fillId="0" borderId="3" xfId="4" applyNumberFormat="1" applyFont="1" applyFill="1" applyBorder="1" applyAlignment="1">
      <alignment vertical="center" wrapText="1"/>
    </xf>
    <xf numFmtId="0" fontId="2" fillId="0" borderId="3" xfId="4" applyBorder="1" applyAlignment="1">
      <alignment vertical="center" wrapText="1"/>
    </xf>
    <xf numFmtId="0" fontId="7" fillId="0" borderId="1" xfId="4" applyNumberFormat="1" applyFont="1" applyFill="1" applyBorder="1" applyAlignment="1">
      <alignment horizontal="center" vertical="center" wrapText="1"/>
    </xf>
    <xf numFmtId="0" fontId="7" fillId="0" borderId="1" xfId="4" applyNumberFormat="1" applyFont="1" applyFill="1" applyBorder="1" applyAlignment="1">
      <alignment horizontal="center" vertical="center"/>
    </xf>
    <xf numFmtId="3" fontId="26" fillId="0" borderId="12" xfId="4" applyNumberFormat="1" applyFont="1" applyFill="1" applyBorder="1" applyAlignment="1">
      <alignment vertical="top" wrapText="1"/>
    </xf>
    <xf numFmtId="0" fontId="26" fillId="0" borderId="12" xfId="4" applyFont="1" applyFill="1" applyBorder="1" applyAlignment="1">
      <alignment horizontal="left" vertical="top" wrapText="1"/>
    </xf>
  </cellXfs>
  <cellStyles count="6">
    <cellStyle name="Hyperlink 2" xfId="3"/>
    <cellStyle name="Normal" xfId="0" builtinId="0"/>
    <cellStyle name="Normal 2" xfId="1"/>
    <cellStyle name="Normal 3" xfId="4"/>
    <cellStyle name="Percent" xfId="2" builtinId="5"/>
    <cellStyle name="Percent 2" xfId="5"/>
  </cellStyles>
  <dxfs count="679">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s>
  <tableStyles count="0" defaultTableStyle="TableStyleMedium9" defaultPivotStyle="PivotStyleLight16"/>
  <colors>
    <mruColors>
      <color rgb="FFCCCCFF"/>
      <color rgb="FF9966FF"/>
      <color rgb="FF9999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GJNH!$F$23:$AC$23</c:f>
              <c:numCache>
                <c:formatCode>0.00%</c:formatCode>
                <c:ptCount val="24"/>
                <c:pt idx="2">
                  <c:v>5.2977325704598435E-5</c:v>
                </c:pt>
                <c:pt idx="5">
                  <c:v>1.5862944162436547E-4</c:v>
                </c:pt>
                <c:pt idx="8">
                  <c:v>1.593540847763731E-4</c:v>
                </c:pt>
                <c:pt idx="11">
                  <c:v>1.6000853378846872E-4</c:v>
                </c:pt>
                <c:pt idx="14">
                  <c:v>1.1569052783803326E-3</c:v>
                </c:pt>
              </c:numCache>
            </c:numRef>
          </c:val>
        </c:ser>
        <c:ser>
          <c:idx val="1"/>
          <c:order val="1"/>
          <c:tx>
            <c:strRef>
              <c:f>GJNH!$E$27</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GJNH!$F$27:$AC$27</c:f>
              <c:numCache>
                <c:formatCode>0.00%</c:formatCode>
                <c:ptCount val="24"/>
                <c:pt idx="0">
                  <c:v>2.0000000000000001E-4</c:v>
                </c:pt>
                <c:pt idx="1">
                  <c:v>2.0000000000000001E-4</c:v>
                </c:pt>
                <c:pt idx="2">
                  <c:v>2.0000000000000001E-4</c:v>
                </c:pt>
                <c:pt idx="3">
                  <c:v>2.0000000000000001E-4</c:v>
                </c:pt>
                <c:pt idx="4">
                  <c:v>2.0000000000000001E-4</c:v>
                </c:pt>
                <c:pt idx="5">
                  <c:v>2.0000000000000001E-4</c:v>
                </c:pt>
                <c:pt idx="6">
                  <c:v>2.0000000000000001E-4</c:v>
                </c:pt>
                <c:pt idx="7">
                  <c:v>2.0000000000000001E-4</c:v>
                </c:pt>
                <c:pt idx="8">
                  <c:v>2.0000000000000001E-4</c:v>
                </c:pt>
                <c:pt idx="9">
                  <c:v>2.0000000000000001E-4</c:v>
                </c:pt>
                <c:pt idx="10">
                  <c:v>2.0000000000000001E-4</c:v>
                </c:pt>
                <c:pt idx="11">
                  <c:v>2.0000000000000001E-4</c:v>
                </c:pt>
                <c:pt idx="12">
                  <c:v>2.0000000000000001E-4</c:v>
                </c:pt>
                <c:pt idx="13">
                  <c:v>2.0000000000000001E-4</c:v>
                </c:pt>
                <c:pt idx="14">
                  <c:v>2.0000000000000001E-4</c:v>
                </c:pt>
                <c:pt idx="15">
                  <c:v>2.0000000000000001E-4</c:v>
                </c:pt>
                <c:pt idx="16">
                  <c:v>2.0000000000000001E-4</c:v>
                </c:pt>
                <c:pt idx="17">
                  <c:v>2.0000000000000001E-4</c:v>
                </c:pt>
                <c:pt idx="18">
                  <c:v>2.0000000000000001E-4</c:v>
                </c:pt>
                <c:pt idx="19">
                  <c:v>2.0000000000000001E-4</c:v>
                </c:pt>
                <c:pt idx="20">
                  <c:v>2.0000000000000001E-4</c:v>
                </c:pt>
                <c:pt idx="21">
                  <c:v>2.0000000000000001E-4</c:v>
                </c:pt>
                <c:pt idx="22">
                  <c:v>2.0000000000000001E-4</c:v>
                </c:pt>
                <c:pt idx="23">
                  <c:v>2.0000000000000001E-4</c:v>
                </c:pt>
              </c:numCache>
            </c:numRef>
          </c:val>
        </c:ser>
        <c:ser>
          <c:idx val="2"/>
          <c:order val="2"/>
          <c:tx>
            <c:strRef>
              <c:f>GJNH!$E$28</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GJNH!$F$28:$AC$28</c:f>
              <c:numCache>
                <c:formatCode>0.00%</c:formatCode>
                <c:ptCount val="24"/>
                <c:pt idx="0">
                  <c:v>4.0000000000000002E-4</c:v>
                </c:pt>
                <c:pt idx="1">
                  <c:v>4.0000000000000002E-4</c:v>
                </c:pt>
                <c:pt idx="2">
                  <c:v>4.0000000000000002E-4</c:v>
                </c:pt>
                <c:pt idx="3">
                  <c:v>4.0000000000000002E-4</c:v>
                </c:pt>
                <c:pt idx="4">
                  <c:v>4.0000000000000002E-4</c:v>
                </c:pt>
                <c:pt idx="5">
                  <c:v>4.0000000000000002E-4</c:v>
                </c:pt>
                <c:pt idx="6">
                  <c:v>4.0000000000000002E-4</c:v>
                </c:pt>
                <c:pt idx="7">
                  <c:v>4.0000000000000002E-4</c:v>
                </c:pt>
                <c:pt idx="8">
                  <c:v>4.0000000000000002E-4</c:v>
                </c:pt>
                <c:pt idx="9">
                  <c:v>4.0000000000000002E-4</c:v>
                </c:pt>
                <c:pt idx="10">
                  <c:v>4.0000000000000002E-4</c:v>
                </c:pt>
                <c:pt idx="11">
                  <c:v>4.0000000000000002E-4</c:v>
                </c:pt>
                <c:pt idx="12">
                  <c:v>4.0000000000000002E-4</c:v>
                </c:pt>
                <c:pt idx="13">
                  <c:v>4.0000000000000002E-4</c:v>
                </c:pt>
                <c:pt idx="14">
                  <c:v>4.0000000000000002E-4</c:v>
                </c:pt>
                <c:pt idx="15">
                  <c:v>4.0000000000000002E-4</c:v>
                </c:pt>
                <c:pt idx="16">
                  <c:v>4.0000000000000002E-4</c:v>
                </c:pt>
                <c:pt idx="17">
                  <c:v>4.0000000000000002E-4</c:v>
                </c:pt>
                <c:pt idx="18">
                  <c:v>4.0000000000000002E-4</c:v>
                </c:pt>
                <c:pt idx="19">
                  <c:v>4.0000000000000002E-4</c:v>
                </c:pt>
                <c:pt idx="20">
                  <c:v>4.0000000000000002E-4</c:v>
                </c:pt>
                <c:pt idx="21">
                  <c:v>4.0000000000000002E-4</c:v>
                </c:pt>
                <c:pt idx="22">
                  <c:v>4.0000000000000002E-4</c:v>
                </c:pt>
                <c:pt idx="23">
                  <c:v>4.0000000000000002E-4</c:v>
                </c:pt>
              </c:numCache>
            </c:numRef>
          </c:val>
        </c:ser>
        <c:marker val="1"/>
        <c:axId val="45704320"/>
        <c:axId val="45705856"/>
      </c:lineChart>
      <c:dateAx>
        <c:axId val="45704320"/>
        <c:scaling>
          <c:orientation val="minMax"/>
        </c:scaling>
        <c:delete val="1"/>
        <c:axPos val="b"/>
        <c:numFmt formatCode="mmm\-yy" sourceLinked="1"/>
        <c:tickLblPos val="none"/>
        <c:crossAx val="45705856"/>
        <c:crosses val="autoZero"/>
        <c:auto val="1"/>
        <c:lblOffset val="100"/>
      </c:dateAx>
      <c:valAx>
        <c:axId val="45705856"/>
        <c:scaling>
          <c:orientation val="minMax"/>
        </c:scaling>
        <c:delete val="1"/>
        <c:axPos val="l"/>
        <c:numFmt formatCode="0.00%" sourceLinked="1"/>
        <c:tickLblPos val="none"/>
        <c:crossAx val="4570432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GJNH!$E$111</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GJNH!$F$111:$AC$111</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numCache>
            </c:numRef>
          </c:val>
        </c:ser>
        <c:ser>
          <c:idx val="1"/>
          <c:order val="1"/>
          <c:tx>
            <c:strRef>
              <c:f>GJNH!$E$112</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GJNH!$F$112:$AC$112</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ser>
          <c:idx val="2"/>
          <c:order val="2"/>
          <c:tx>
            <c:strRef>
              <c:f>GJNH!$E$113</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GJNH!$F$113:$AC$113</c:f>
              <c:numCache>
                <c:formatCode>0.00%</c:formatCode>
                <c:ptCount val="24"/>
                <c:pt idx="0">
                  <c:v>0.94899999999999995</c:v>
                </c:pt>
                <c:pt idx="1">
                  <c:v>0.94899999999999995</c:v>
                </c:pt>
                <c:pt idx="2">
                  <c:v>0.94899999999999995</c:v>
                </c:pt>
                <c:pt idx="3">
                  <c:v>0.94899999999999995</c:v>
                </c:pt>
                <c:pt idx="4">
                  <c:v>0.94899999999999995</c:v>
                </c:pt>
                <c:pt idx="5">
                  <c:v>0.94899999999999995</c:v>
                </c:pt>
                <c:pt idx="6">
                  <c:v>0.94899999999999995</c:v>
                </c:pt>
                <c:pt idx="7">
                  <c:v>0.94899999999999995</c:v>
                </c:pt>
                <c:pt idx="8">
                  <c:v>0.94899999999999995</c:v>
                </c:pt>
                <c:pt idx="9">
                  <c:v>0.94899999999999995</c:v>
                </c:pt>
                <c:pt idx="10">
                  <c:v>0.94899999999999995</c:v>
                </c:pt>
                <c:pt idx="11">
                  <c:v>0.94899999999999995</c:v>
                </c:pt>
                <c:pt idx="12">
                  <c:v>0.94899999999999995</c:v>
                </c:pt>
                <c:pt idx="13">
                  <c:v>0.94899999999999995</c:v>
                </c:pt>
                <c:pt idx="14">
                  <c:v>0.94899999999999995</c:v>
                </c:pt>
                <c:pt idx="15">
                  <c:v>0.94899999999999995</c:v>
                </c:pt>
                <c:pt idx="16">
                  <c:v>0.94899999999999995</c:v>
                </c:pt>
                <c:pt idx="17">
                  <c:v>0.94899999999999995</c:v>
                </c:pt>
                <c:pt idx="18">
                  <c:v>0.94899999999999995</c:v>
                </c:pt>
                <c:pt idx="19">
                  <c:v>0.94899999999999995</c:v>
                </c:pt>
                <c:pt idx="20">
                  <c:v>0.94899999999999995</c:v>
                </c:pt>
                <c:pt idx="21">
                  <c:v>0.94899999999999995</c:v>
                </c:pt>
                <c:pt idx="22">
                  <c:v>0.94899999999999995</c:v>
                </c:pt>
                <c:pt idx="23">
                  <c:v>0.94899999999999995</c:v>
                </c:pt>
              </c:numCache>
            </c:numRef>
          </c:val>
        </c:ser>
        <c:marker val="1"/>
        <c:axId val="99019008"/>
        <c:axId val="99041280"/>
      </c:lineChart>
      <c:dateAx>
        <c:axId val="99019008"/>
        <c:scaling>
          <c:orientation val="minMax"/>
        </c:scaling>
        <c:delete val="1"/>
        <c:axPos val="b"/>
        <c:numFmt formatCode="mmm\-yy" sourceLinked="1"/>
        <c:tickLblPos val="none"/>
        <c:crossAx val="99041280"/>
        <c:crosses val="autoZero"/>
        <c:auto val="1"/>
        <c:lblOffset val="100"/>
      </c:dateAx>
      <c:valAx>
        <c:axId val="99041280"/>
        <c:scaling>
          <c:orientation val="minMax"/>
          <c:min val="0.94000000000000061"/>
        </c:scaling>
        <c:delete val="1"/>
        <c:axPos val="l"/>
        <c:numFmt formatCode="0.0%" sourceLinked="1"/>
        <c:tickLblPos val="none"/>
        <c:crossAx val="990190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GJNH!$E$55</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GJNH!$H$55:$AC$55</c:f>
              <c:numCache>
                <c:formatCode>0.00%</c:formatCode>
                <c:ptCount val="22"/>
                <c:pt idx="0">
                  <c:v>2.2000000000000001E-3</c:v>
                </c:pt>
                <c:pt idx="3">
                  <c:v>1.1000000000000001E-3</c:v>
                </c:pt>
                <c:pt idx="6">
                  <c:v>1.6999999999999999E-3</c:v>
                </c:pt>
                <c:pt idx="9">
                  <c:v>1.1179429849077697E-3</c:v>
                </c:pt>
                <c:pt idx="12">
                  <c:v>2.7899999999999999E-3</c:v>
                </c:pt>
              </c:numCache>
            </c:numRef>
          </c:val>
        </c:ser>
        <c:ser>
          <c:idx val="1"/>
          <c:order val="1"/>
          <c:tx>
            <c:strRef>
              <c:f>GJNH!$E$57</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GJNH!$H$57:$AC$57</c:f>
              <c:numCache>
                <c:formatCode>0.00%</c:formatCode>
                <c:ptCount val="22"/>
                <c:pt idx="0">
                  <c:v>5.0000000000000001E-3</c:v>
                </c:pt>
                <c:pt idx="3">
                  <c:v>5.0000000000000001E-3</c:v>
                </c:pt>
                <c:pt idx="6">
                  <c:v>5.0000000000000001E-3</c:v>
                </c:pt>
                <c:pt idx="9">
                  <c:v>5.0000000000000001E-3</c:v>
                </c:pt>
                <c:pt idx="12">
                  <c:v>5.0000000000000001E-3</c:v>
                </c:pt>
                <c:pt idx="15">
                  <c:v>5.0000000000000001E-3</c:v>
                </c:pt>
                <c:pt idx="18">
                  <c:v>5.0000000000000001E-3</c:v>
                </c:pt>
                <c:pt idx="21">
                  <c:v>5.0000000000000001E-3</c:v>
                </c:pt>
              </c:numCache>
            </c:numRef>
          </c:val>
        </c:ser>
        <c:marker val="1"/>
        <c:axId val="99047680"/>
        <c:axId val="99078144"/>
      </c:lineChart>
      <c:dateAx>
        <c:axId val="99047680"/>
        <c:scaling>
          <c:orientation val="minMax"/>
        </c:scaling>
        <c:delete val="1"/>
        <c:axPos val="b"/>
        <c:numFmt formatCode="mmm\-yy" sourceLinked="1"/>
        <c:tickLblPos val="none"/>
        <c:crossAx val="99078144"/>
        <c:crosses val="autoZero"/>
        <c:auto val="1"/>
        <c:lblOffset val="100"/>
      </c:dateAx>
      <c:valAx>
        <c:axId val="99078144"/>
        <c:scaling>
          <c:orientation val="minMax"/>
        </c:scaling>
        <c:delete val="1"/>
        <c:axPos val="l"/>
        <c:numFmt formatCode="0.00%" sourceLinked="1"/>
        <c:tickLblPos val="none"/>
        <c:crossAx val="990476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(GJNH!$H$94,GJNH!$K$94,GJNH!$N$94,GJNH!$Q$94,GJNH!$T$94,GJNH!$W$94,GJNH!$Z$94,GJNH!$AC$94)</c:f>
              <c:numCache>
                <c:formatCode>0%</c:formatCode>
                <c:ptCount val="8"/>
                <c:pt idx="0">
                  <c:v>0.98</c:v>
                </c:pt>
                <c:pt idx="1">
                  <c:v>0.99</c:v>
                </c:pt>
                <c:pt idx="2">
                  <c:v>0.98</c:v>
                </c:pt>
                <c:pt idx="3">
                  <c:v>0.99</c:v>
                </c:pt>
                <c:pt idx="4">
                  <c:v>0.98</c:v>
                </c:pt>
              </c:numCache>
            </c:numRef>
          </c:val>
        </c:ser>
        <c:ser>
          <c:idx val="1"/>
          <c:order val="1"/>
          <c:tx>
            <c:strRef>
              <c:f>GJNH!$E$95</c:f>
              <c:strCache>
                <c:ptCount val="1"/>
                <c:pt idx="0">
                  <c:v>Green thresh</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(GJNH!$H$95,GJNH!$K$95,GJNH!$N$95,GJNH!$Q$95,GJNH!$T$95,GJNH!$W$95,GJNH!$Z$95,GJNH!$AC$95)</c:f>
              <c:numCache>
                <c:formatCode>0%</c:formatCode>
                <c:ptCount val="8"/>
                <c:pt idx="0">
                  <c:v>0.95</c:v>
                </c:pt>
                <c:pt idx="1">
                  <c:v>0.95</c:v>
                </c:pt>
                <c:pt idx="2">
                  <c:v>0.95</c:v>
                </c:pt>
                <c:pt idx="3">
                  <c:v>0.95</c:v>
                </c:pt>
                <c:pt idx="4">
                  <c:v>0.95</c:v>
                </c:pt>
                <c:pt idx="5">
                  <c:v>0.95</c:v>
                </c:pt>
                <c:pt idx="6">
                  <c:v>0.95</c:v>
                </c:pt>
                <c:pt idx="7">
                  <c:v>0.95</c:v>
                </c:pt>
              </c:numCache>
            </c:numRef>
          </c:val>
        </c:ser>
        <c:ser>
          <c:idx val="2"/>
          <c:order val="2"/>
          <c:tx>
            <c:strRef>
              <c:f>GJNH!$E$96</c:f>
              <c:strCache>
                <c:ptCount val="1"/>
                <c:pt idx="0">
                  <c:v>Red thresh</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(GJNH!$H$96,GJNH!$K$96,GJNH!$N$96,GJNH!$Q$96,GJNH!$T$96,GJNH!$W$96,GJNH!$Z$96,GJNH!$AC$96)</c:f>
              <c:numCache>
                <c:formatCode>0%</c:formatCode>
                <c:ptCount val="8"/>
                <c:pt idx="0">
                  <c:v>0.92</c:v>
                </c:pt>
                <c:pt idx="1">
                  <c:v>0.92</c:v>
                </c:pt>
                <c:pt idx="2">
                  <c:v>0.92</c:v>
                </c:pt>
                <c:pt idx="3">
                  <c:v>0.92</c:v>
                </c:pt>
                <c:pt idx="4">
                  <c:v>0.92</c:v>
                </c:pt>
                <c:pt idx="5">
                  <c:v>0.92</c:v>
                </c:pt>
                <c:pt idx="6">
                  <c:v>0.92</c:v>
                </c:pt>
                <c:pt idx="7">
                  <c:v>0.92</c:v>
                </c:pt>
              </c:numCache>
            </c:numRef>
          </c:val>
        </c:ser>
        <c:marker val="1"/>
        <c:axId val="99101696"/>
        <c:axId val="99107584"/>
      </c:lineChart>
      <c:dateAx>
        <c:axId val="99101696"/>
        <c:scaling>
          <c:orientation val="minMax"/>
        </c:scaling>
        <c:delete val="1"/>
        <c:axPos val="b"/>
        <c:numFmt formatCode="mmm\-yy" sourceLinked="1"/>
        <c:tickLblPos val="none"/>
        <c:crossAx val="99107584"/>
        <c:crosses val="autoZero"/>
        <c:auto val="1"/>
        <c:lblOffset val="100"/>
      </c:dateAx>
      <c:valAx>
        <c:axId val="99107584"/>
        <c:scaling>
          <c:orientation val="minMax"/>
        </c:scaling>
        <c:delete val="1"/>
        <c:axPos val="l"/>
        <c:numFmt formatCode="0%" sourceLinked="1"/>
        <c:tickLblPos val="none"/>
        <c:crossAx val="991016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GJNH!$E$73</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(GJNH!$I$73,GJNH!$M$73,GJNH!$Q$73,GJNH!$U$73,GJNH!$Y$73,GJNH!$AC$73)</c:f>
              <c:numCache>
                <c:formatCode>0.0%</c:formatCode>
                <c:ptCount val="6"/>
                <c:pt idx="0">
                  <c:v>0.3</c:v>
                </c:pt>
                <c:pt idx="1">
                  <c:v>0.58330000000000004</c:v>
                </c:pt>
                <c:pt idx="2">
                  <c:v>0.92600000000000005</c:v>
                </c:pt>
                <c:pt idx="3">
                  <c:v>0.25688</c:v>
                </c:pt>
              </c:numCache>
            </c:numRef>
          </c:val>
        </c:ser>
        <c:ser>
          <c:idx val="1"/>
          <c:order val="1"/>
          <c:tx>
            <c:strRef>
              <c:f>GJNH!$E$74</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(GJNH!$I$74,GJNH!$M$74,GJNH!$Q$74,GJNH!$U$74,GJNH!$Y$74,GJNH!$AC$74)</c:f>
              <c:numCache>
                <c:formatCode>0.0%</c:formatCode>
                <c:ptCount val="6"/>
                <c:pt idx="0">
                  <c:v>0.3</c:v>
                </c:pt>
                <c:pt idx="1">
                  <c:v>0.6</c:v>
                </c:pt>
                <c:pt idx="2">
                  <c:v>1</c:v>
                </c:pt>
                <c:pt idx="3">
                  <c:v>0.3</c:v>
                </c:pt>
                <c:pt idx="4">
                  <c:v>0.6</c:v>
                </c:pt>
                <c:pt idx="5">
                  <c:v>1</c:v>
                </c:pt>
              </c:numCache>
            </c:numRef>
          </c:val>
        </c:ser>
        <c:marker val="1"/>
        <c:axId val="99139968"/>
        <c:axId val="99141504"/>
      </c:lineChart>
      <c:dateAx>
        <c:axId val="99139968"/>
        <c:scaling>
          <c:orientation val="minMax"/>
        </c:scaling>
        <c:delete val="1"/>
        <c:axPos val="b"/>
        <c:numFmt formatCode="mmm\-yy" sourceLinked="1"/>
        <c:tickLblPos val="none"/>
        <c:crossAx val="99141504"/>
        <c:crosses val="autoZero"/>
        <c:auto val="1"/>
        <c:lblOffset val="100"/>
      </c:dateAx>
      <c:valAx>
        <c:axId val="99141504"/>
        <c:scaling>
          <c:orientation val="minMax"/>
        </c:scaling>
        <c:delete val="1"/>
        <c:axPos val="l"/>
        <c:numFmt formatCode="0.0%" sourceLinked="1"/>
        <c:tickLblPos val="none"/>
        <c:crossAx val="9913996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GJNH!$E$76</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(GJNH!$I$76,GJNH!$M$76,GJNH!$Q$76,GJNH!$U$76,GJNH!$Y$76,GJNH!$AC$76)</c:f>
              <c:numCache>
                <c:formatCode>0.0%</c:formatCode>
                <c:ptCount val="6"/>
                <c:pt idx="0">
                  <c:v>0.08</c:v>
                </c:pt>
                <c:pt idx="1">
                  <c:v>0.36109999999999998</c:v>
                </c:pt>
                <c:pt idx="2">
                  <c:v>0.88</c:v>
                </c:pt>
                <c:pt idx="3">
                  <c:v>0.1376</c:v>
                </c:pt>
              </c:numCache>
            </c:numRef>
          </c:val>
        </c:ser>
        <c:ser>
          <c:idx val="1"/>
          <c:order val="1"/>
          <c:tx>
            <c:strRef>
              <c:f>GJNH!$E$77</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(GJNH!$I$77,GJNH!$M$77,GJNH!$Q$77,GJNH!$U$77,GJNH!$Y$77,GJNH!$AC$77)</c:f>
              <c:numCache>
                <c:formatCode>0.0%</c:formatCode>
                <c:ptCount val="6"/>
                <c:pt idx="0">
                  <c:v>0.3</c:v>
                </c:pt>
                <c:pt idx="1">
                  <c:v>0.6</c:v>
                </c:pt>
                <c:pt idx="2">
                  <c:v>1</c:v>
                </c:pt>
                <c:pt idx="3">
                  <c:v>0.3</c:v>
                </c:pt>
                <c:pt idx="4">
                  <c:v>0.6</c:v>
                </c:pt>
                <c:pt idx="5">
                  <c:v>1</c:v>
                </c:pt>
              </c:numCache>
            </c:numRef>
          </c:val>
        </c:ser>
        <c:marker val="1"/>
        <c:axId val="100557952"/>
        <c:axId val="100559488"/>
      </c:lineChart>
      <c:dateAx>
        <c:axId val="100557952"/>
        <c:scaling>
          <c:orientation val="minMax"/>
        </c:scaling>
        <c:delete val="1"/>
        <c:axPos val="b"/>
        <c:numFmt formatCode="mmm\-yy" sourceLinked="1"/>
        <c:tickLblPos val="none"/>
        <c:crossAx val="100559488"/>
        <c:crosses val="autoZero"/>
        <c:auto val="1"/>
        <c:lblOffset val="100"/>
      </c:dateAx>
      <c:valAx>
        <c:axId val="100559488"/>
        <c:scaling>
          <c:orientation val="minMax"/>
        </c:scaling>
        <c:delete val="1"/>
        <c:axPos val="l"/>
        <c:numFmt formatCode="0.0%" sourceLinked="1"/>
        <c:tickLblPos val="none"/>
        <c:crossAx val="10055795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GJNH!$E$79</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(GJNH!$H$79,GJNH!$K$79,GJNH!$N$79,GJNH!$Q$79,GJNH!$T$79,GJNH!$W$79,GJNH!$Z$79,GJNH!$AC$79)</c:f>
              <c:numCache>
                <c:formatCode>0.0%</c:formatCode>
                <c:ptCount val="8"/>
                <c:pt idx="0">
                  <c:v>1</c:v>
                </c:pt>
                <c:pt idx="1">
                  <c:v>1</c:v>
                </c:pt>
                <c:pt idx="2">
                  <c:v>1</c:v>
                </c:pt>
                <c:pt idx="3">
                  <c:v>1</c:v>
                </c:pt>
                <c:pt idx="4">
                  <c:v>1</c:v>
                </c:pt>
              </c:numCache>
            </c:numRef>
          </c:val>
        </c:ser>
        <c:ser>
          <c:idx val="1"/>
          <c:order val="1"/>
          <c:tx>
            <c:strRef>
              <c:f>GJNH!$E$80</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(GJNH!$H$80,GJNH!$K$80,GJNH!$N$80,GJNH!$Q$80,GJNH!$T$80,GJNH!$W$80,GJNH!$Z$80,GJNH!$AC$80)</c:f>
              <c:numCache>
                <c:formatCode>0.0%</c:formatCode>
                <c:ptCount val="8"/>
                <c:pt idx="0">
                  <c:v>1</c:v>
                </c:pt>
                <c:pt idx="1">
                  <c:v>1</c:v>
                </c:pt>
                <c:pt idx="2">
                  <c:v>1</c:v>
                </c:pt>
                <c:pt idx="3">
                  <c:v>1</c:v>
                </c:pt>
                <c:pt idx="4">
                  <c:v>1</c:v>
                </c:pt>
                <c:pt idx="5">
                  <c:v>1</c:v>
                </c:pt>
                <c:pt idx="6">
                  <c:v>1</c:v>
                </c:pt>
                <c:pt idx="7">
                  <c:v>1</c:v>
                </c:pt>
              </c:numCache>
            </c:numRef>
          </c:val>
        </c:ser>
        <c:marker val="1"/>
        <c:axId val="100591872"/>
        <c:axId val="107089920"/>
      </c:lineChart>
      <c:dateAx>
        <c:axId val="100591872"/>
        <c:scaling>
          <c:orientation val="minMax"/>
        </c:scaling>
        <c:delete val="1"/>
        <c:axPos val="b"/>
        <c:numFmt formatCode="mmm\-yy" sourceLinked="1"/>
        <c:tickLblPos val="none"/>
        <c:crossAx val="107089920"/>
        <c:crosses val="autoZero"/>
        <c:auto val="1"/>
        <c:lblOffset val="100"/>
      </c:dateAx>
      <c:valAx>
        <c:axId val="107089920"/>
        <c:scaling>
          <c:orientation val="minMax"/>
          <c:max val="1.5"/>
          <c:min val="0.5"/>
        </c:scaling>
        <c:delete val="1"/>
        <c:axPos val="l"/>
        <c:numFmt formatCode="0.0%" sourceLinked="1"/>
        <c:tickLblPos val="none"/>
        <c:crossAx val="10059187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GJNH!$E$46</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(GJNH!$H$46,GJNH!$K$46,GJNH!$N$46,GJNH!$Q$46,GJNH!$T$46,GJNH!$W$46,GJNH!$Z$46,GJNH!$AC$46)</c:f>
              <c:numCache>
                <c:formatCode>0.00</c:formatCode>
                <c:ptCount val="8"/>
                <c:pt idx="0">
                  <c:v>0.08</c:v>
                </c:pt>
                <c:pt idx="1">
                  <c:v>0.16</c:v>
                </c:pt>
                <c:pt idx="2">
                  <c:v>0.08</c:v>
                </c:pt>
                <c:pt idx="3">
                  <c:v>0.34</c:v>
                </c:pt>
                <c:pt idx="4">
                  <c:v>0</c:v>
                </c:pt>
              </c:numCache>
            </c:numRef>
          </c:val>
        </c:ser>
        <c:ser>
          <c:idx val="1"/>
          <c:order val="1"/>
          <c:tx>
            <c:strRef>
              <c:f>GJNH!$E$48</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(GJNH!$H$48,GJNH!$K$48,GJNH!$N$48,GJNH!$Q$48,GJNH!$T$48,GJNH!$W$48,GJNH!$Z$48,GJNH!$AC$48)</c:f>
              <c:numCache>
                <c:formatCode>0.00</c:formatCode>
                <c:ptCount val="8"/>
                <c:pt idx="0">
                  <c:v>0.12</c:v>
                </c:pt>
                <c:pt idx="1">
                  <c:v>0.12</c:v>
                </c:pt>
                <c:pt idx="2">
                  <c:v>0.12</c:v>
                </c:pt>
                <c:pt idx="3">
                  <c:v>0.12</c:v>
                </c:pt>
                <c:pt idx="4">
                  <c:v>0.12</c:v>
                </c:pt>
                <c:pt idx="5">
                  <c:v>0.12</c:v>
                </c:pt>
                <c:pt idx="6">
                  <c:v>0.12</c:v>
                </c:pt>
                <c:pt idx="7">
                  <c:v>0.12</c:v>
                </c:pt>
              </c:numCache>
            </c:numRef>
          </c:val>
        </c:ser>
        <c:marker val="1"/>
        <c:axId val="107105664"/>
        <c:axId val="107111552"/>
      </c:lineChart>
      <c:dateAx>
        <c:axId val="107105664"/>
        <c:scaling>
          <c:orientation val="minMax"/>
        </c:scaling>
        <c:delete val="1"/>
        <c:axPos val="b"/>
        <c:numFmt formatCode="mmm\-yy" sourceLinked="1"/>
        <c:tickLblPos val="none"/>
        <c:crossAx val="107111552"/>
        <c:crosses val="autoZero"/>
        <c:auto val="1"/>
        <c:lblOffset val="100"/>
      </c:dateAx>
      <c:valAx>
        <c:axId val="107111552"/>
        <c:scaling>
          <c:orientation val="minMax"/>
        </c:scaling>
        <c:delete val="1"/>
        <c:axPos val="l"/>
        <c:numFmt formatCode="0.00" sourceLinked="1"/>
        <c:tickLblPos val="none"/>
        <c:crossAx val="10710566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GJNH!$E$50</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(GJNH!$H$50,GJNH!$K$50,GJNH!$N$50,GJNH!$Q$50,GJNH!$T$50,GJNH!$W$50,GJNH!$Z$50,GJNH!$AC$50)</c:f>
              <c:numCache>
                <c:formatCode>0.00</c:formatCode>
                <c:ptCount val="8"/>
                <c:pt idx="0">
                  <c:v>0</c:v>
                </c:pt>
                <c:pt idx="1">
                  <c:v>0</c:v>
                </c:pt>
                <c:pt idx="2">
                  <c:v>0</c:v>
                </c:pt>
                <c:pt idx="3">
                  <c:v>0.09</c:v>
                </c:pt>
                <c:pt idx="4">
                  <c:v>0</c:v>
                </c:pt>
              </c:numCache>
            </c:numRef>
          </c:val>
        </c:ser>
        <c:ser>
          <c:idx val="1"/>
          <c:order val="1"/>
          <c:tx>
            <c:strRef>
              <c:f>GJNH!$E$52</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(GJNH!$H$52,GJNH!$K$52,GJNH!$N$52,GJNH!$Q$52,GJNH!$T$52,GJNH!$W$52,GJNH!$Z$52,GJNH!$AC$52)</c:f>
              <c:numCache>
                <c:formatCode>0.00</c:formatCode>
                <c:ptCount val="8"/>
                <c:pt idx="0">
                  <c:v>0.1</c:v>
                </c:pt>
                <c:pt idx="1">
                  <c:v>0.1</c:v>
                </c:pt>
                <c:pt idx="2">
                  <c:v>0.1</c:v>
                </c:pt>
                <c:pt idx="3">
                  <c:v>0.1</c:v>
                </c:pt>
                <c:pt idx="4">
                  <c:v>0.1</c:v>
                </c:pt>
                <c:pt idx="5">
                  <c:v>0.1</c:v>
                </c:pt>
                <c:pt idx="6">
                  <c:v>0.1</c:v>
                </c:pt>
                <c:pt idx="7">
                  <c:v>0.1</c:v>
                </c:pt>
              </c:numCache>
            </c:numRef>
          </c:val>
        </c:ser>
        <c:marker val="1"/>
        <c:axId val="107135744"/>
        <c:axId val="107137280"/>
      </c:lineChart>
      <c:dateAx>
        <c:axId val="107135744"/>
        <c:scaling>
          <c:orientation val="minMax"/>
        </c:scaling>
        <c:delete val="1"/>
        <c:axPos val="b"/>
        <c:numFmt formatCode="mmm\-yy" sourceLinked="1"/>
        <c:tickLblPos val="none"/>
        <c:crossAx val="107137280"/>
        <c:crosses val="autoZero"/>
        <c:auto val="1"/>
        <c:lblOffset val="100"/>
      </c:dateAx>
      <c:valAx>
        <c:axId val="107137280"/>
        <c:scaling>
          <c:orientation val="minMax"/>
          <c:max val="0.12000000000000002"/>
          <c:min val="-2.0000000000000011E-2"/>
        </c:scaling>
        <c:delete val="1"/>
        <c:axPos val="l"/>
        <c:numFmt formatCode="0.00" sourceLinked="1"/>
        <c:tickLblPos val="none"/>
        <c:crossAx val="1071357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9.2857118485195744E-3"/>
          <c:y val="0.11769552664325227"/>
          <c:w val="0.93190477977752317"/>
          <c:h val="0.88230447335674889"/>
        </c:manualLayout>
      </c:layout>
      <c:lineChart>
        <c:grouping val="standard"/>
        <c:ser>
          <c:idx val="0"/>
          <c:order val="0"/>
          <c:tx>
            <c:strRef>
              <c:f>GJNH!$E$4</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GJNH!$F$4:$AC$4</c:f>
              <c:numCache>
                <c:formatCode>0%</c:formatCode>
                <c:ptCount val="24"/>
                <c:pt idx="12">
                  <c:v>0.8</c:v>
                </c:pt>
                <c:pt idx="13">
                  <c:v>1</c:v>
                </c:pt>
                <c:pt idx="14">
                  <c:v>1</c:v>
                </c:pt>
                <c:pt idx="15">
                  <c:v>1</c:v>
                </c:pt>
                <c:pt idx="16">
                  <c:v>1</c:v>
                </c:pt>
              </c:numCache>
            </c:numRef>
          </c:val>
        </c:ser>
        <c:ser>
          <c:idx val="1"/>
          <c:order val="1"/>
          <c:tx>
            <c:strRef>
              <c:f>GJNH!$E$5</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GJNH!$F$5:$AC$5</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GJNH!$E$6</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GJNH!$F$6:$AC$6</c:f>
              <c:numCache>
                <c:formatCode>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107198336"/>
        <c:axId val="107199872"/>
      </c:lineChart>
      <c:dateAx>
        <c:axId val="107198336"/>
        <c:scaling>
          <c:orientation val="minMax"/>
        </c:scaling>
        <c:delete val="1"/>
        <c:axPos val="b"/>
        <c:numFmt formatCode="mmm\-yy" sourceLinked="1"/>
        <c:tickLblPos val="none"/>
        <c:crossAx val="107199872"/>
        <c:crosses val="autoZero"/>
        <c:auto val="1"/>
        <c:lblOffset val="100"/>
      </c:dateAx>
      <c:valAx>
        <c:axId val="107199872"/>
        <c:scaling>
          <c:orientation val="minMax"/>
          <c:max val="1"/>
        </c:scaling>
        <c:delete val="1"/>
        <c:axPos val="l"/>
        <c:numFmt formatCode="0%" sourceLinked="1"/>
        <c:tickLblPos val="none"/>
        <c:crossAx val="107198336"/>
        <c:crosses val="autoZero"/>
        <c:crossBetween val="between"/>
      </c:valAx>
    </c:plotArea>
    <c:plotVisOnly val="1"/>
  </c:chart>
  <c:printSettings>
    <c:headerFooter/>
    <c:pageMargins b="0.75000000000000522" l="0.70000000000000062" r="0.70000000000000062" t="0.75000000000000522"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GJNH!$E$88</c:f>
              <c:strCache>
                <c:ptCount val="1"/>
                <c:pt idx="0">
                  <c:v>Actual Variance</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GJNH!$F$88:$AC$88</c:f>
              <c:numCache>
                <c:formatCode>General</c:formatCode>
                <c:ptCount val="24"/>
                <c:pt idx="2" formatCode="0.0%">
                  <c:v>0.15698587127158556</c:v>
                </c:pt>
                <c:pt idx="3" formatCode="0.0%">
                  <c:v>0.30654420206659011</c:v>
                </c:pt>
                <c:pt idx="4" formatCode="0.0%">
                  <c:v>0.29055258467023171</c:v>
                </c:pt>
                <c:pt idx="5" formatCode="0.0%">
                  <c:v>0.39259796806966618</c:v>
                </c:pt>
                <c:pt idx="6" formatCode="0.0%">
                  <c:v>0.25903614457831325</c:v>
                </c:pt>
                <c:pt idx="7" formatCode="0.0%">
                  <c:v>0.1211453744493392</c:v>
                </c:pt>
                <c:pt idx="8" formatCode="0.0%">
                  <c:v>2.111893293812523E-2</c:v>
                </c:pt>
                <c:pt idx="9" formatCode="0.0%">
                  <c:v>3.9486356340288922E-2</c:v>
                </c:pt>
                <c:pt idx="11" formatCode="0.0%">
                  <c:v>-1.6194331983805668E-2</c:v>
                </c:pt>
                <c:pt idx="14" formatCode="0.0%">
                  <c:v>-0.19257773319959878</c:v>
                </c:pt>
                <c:pt idx="15" formatCode="0.0%">
                  <c:v>-0.12105263157894737</c:v>
                </c:pt>
                <c:pt idx="16" formatCode="0.0%">
                  <c:v>0.15288518738845924</c:v>
                </c:pt>
              </c:numCache>
            </c:numRef>
          </c:val>
        </c:ser>
        <c:ser>
          <c:idx val="1"/>
          <c:order val="1"/>
          <c:tx>
            <c:strRef>
              <c:f>GJNH!$E$91</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GJNH!$F$91:$AC$91</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07215104"/>
        <c:axId val="107216896"/>
      </c:lineChart>
      <c:dateAx>
        <c:axId val="107215104"/>
        <c:scaling>
          <c:orientation val="minMax"/>
        </c:scaling>
        <c:delete val="1"/>
        <c:axPos val="b"/>
        <c:numFmt formatCode="mmm\-yy" sourceLinked="1"/>
        <c:tickLblPos val="none"/>
        <c:crossAx val="107216896"/>
        <c:crosses val="autoZero"/>
        <c:auto val="1"/>
        <c:lblOffset val="100"/>
      </c:dateAx>
      <c:valAx>
        <c:axId val="107216896"/>
        <c:scaling>
          <c:orientation val="minMax"/>
          <c:max val="0.5"/>
          <c:min val="-0.5"/>
        </c:scaling>
        <c:delete val="1"/>
        <c:axPos val="l"/>
        <c:numFmt formatCode="General" sourceLinked="1"/>
        <c:tickLblPos val="none"/>
        <c:crossAx val="107215104"/>
        <c:crosses val="autoZero"/>
        <c:crossBetween val="between"/>
      </c:valAx>
    </c:plotArea>
    <c:plotVisOnly val="1"/>
    <c:dispBlanksAs val="span"/>
  </c:chart>
  <c:printSettings>
    <c:headerFooter/>
    <c:pageMargins b="0.75000000000000488" l="0.70000000000000062" r="0.70000000000000062" t="0.7500000000000048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5085907621257426"/>
        </c:manualLayout>
      </c:layout>
      <c:lineChart>
        <c:grouping val="standard"/>
        <c:ser>
          <c:idx val="0"/>
          <c:order val="0"/>
          <c:tx>
            <c:strRef>
              <c:f>GJNH!$E$66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GJNH!$F$66:$AC$66</c:f>
              <c:numCache>
                <c:formatCode>0.00%</c:formatCode>
                <c:ptCount val="24"/>
                <c:pt idx="0">
                  <c:v>4.2500000000000003E-2</c:v>
                </c:pt>
                <c:pt idx="1">
                  <c:v>3.95E-2</c:v>
                </c:pt>
                <c:pt idx="2">
                  <c:v>4.4600000000000001E-2</c:v>
                </c:pt>
                <c:pt idx="3" formatCode="0.0%">
                  <c:v>4.1300000000000003E-2</c:v>
                </c:pt>
                <c:pt idx="4" formatCode="0.0%">
                  <c:v>4.3299999999999998E-2</c:v>
                </c:pt>
                <c:pt idx="5" formatCode="0.0%">
                  <c:v>5.0900000000000001E-2</c:v>
                </c:pt>
                <c:pt idx="6" formatCode="0.0%">
                  <c:v>4.2799999999999998E-2</c:v>
                </c:pt>
                <c:pt idx="7" formatCode="0.0%">
                  <c:v>5.33E-2</c:v>
                </c:pt>
                <c:pt idx="8" formatCode="0.0%">
                  <c:v>4.6600000000000003E-2</c:v>
                </c:pt>
                <c:pt idx="9" formatCode="0.0%">
                  <c:v>5.3100000000000001E-2</c:v>
                </c:pt>
                <c:pt idx="10" formatCode="0.0%">
                  <c:v>4.3799999999999999E-2</c:v>
                </c:pt>
                <c:pt idx="11" formatCode="0.0%">
                  <c:v>4.2999999999999997E-2</c:v>
                </c:pt>
                <c:pt idx="12">
                  <c:v>4.0300000000000002E-2</c:v>
                </c:pt>
                <c:pt idx="13">
                  <c:v>5.3699999999999998E-2</c:v>
                </c:pt>
                <c:pt idx="14">
                  <c:v>4.9799999999999997E-2</c:v>
                </c:pt>
                <c:pt idx="15" formatCode="0.0%">
                  <c:v>4.82E-2</c:v>
                </c:pt>
                <c:pt idx="16" formatCode="0.0%">
                  <c:v>4.9000000000000002E-2</c:v>
                </c:pt>
              </c:numCache>
            </c:numRef>
          </c:val>
        </c:ser>
        <c:ser>
          <c:idx val="1"/>
          <c:order val="1"/>
          <c:tx>
            <c:strRef>
              <c:f>GJNH!$E$67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GJNH!$F$67:$AC$67</c:f>
              <c:numCache>
                <c:formatCode>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45729280"/>
        <c:axId val="45730816"/>
      </c:lineChart>
      <c:dateAx>
        <c:axId val="45729280"/>
        <c:scaling>
          <c:orientation val="minMax"/>
        </c:scaling>
        <c:delete val="1"/>
        <c:axPos val="b"/>
        <c:numFmt formatCode="mmm\-yy" sourceLinked="1"/>
        <c:tickLblPos val="none"/>
        <c:crossAx val="45730816"/>
        <c:crosses val="autoZero"/>
        <c:auto val="1"/>
        <c:lblOffset val="100"/>
      </c:dateAx>
      <c:valAx>
        <c:axId val="45730816"/>
        <c:scaling>
          <c:orientation val="minMax"/>
          <c:max val="6.8000000000000019E-2"/>
          <c:min val="3.2000000000000042E-2"/>
        </c:scaling>
        <c:delete val="1"/>
        <c:axPos val="l"/>
        <c:numFmt formatCode="0.00%" sourceLinked="1"/>
        <c:tickLblPos val="none"/>
        <c:crossAx val="457292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GJNH!$E$84</c:f>
              <c:strCache>
                <c:ptCount val="1"/>
                <c:pt idx="0">
                  <c:v>YTD £ 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GJNH!$F$84:$AC$84</c:f>
              <c:numCache>
                <c:formatCode>General</c:formatCode>
                <c:ptCount val="24"/>
                <c:pt idx="2" formatCode="&quot;£&quot;#,##0">
                  <c:v>1033000</c:v>
                </c:pt>
                <c:pt idx="3" formatCode="&quot;£&quot;#,##0">
                  <c:v>846000</c:v>
                </c:pt>
                <c:pt idx="4" formatCode="&quot;£&quot;#,##0">
                  <c:v>560000</c:v>
                </c:pt>
                <c:pt idx="5" formatCode="&quot;£&quot;#,##0">
                  <c:v>218000</c:v>
                </c:pt>
                <c:pt idx="6" formatCode="&quot;£&quot;#,##0">
                  <c:v>-11000</c:v>
                </c:pt>
                <c:pt idx="7" formatCode="&quot;£&quot;#,##0">
                  <c:v>-130000</c:v>
                </c:pt>
                <c:pt idx="8" formatCode="&quot;£&quot;#,##0">
                  <c:v>-164000</c:v>
                </c:pt>
                <c:pt idx="9" formatCode="&quot;£&quot;#,##0">
                  <c:v>-187000</c:v>
                </c:pt>
                <c:pt idx="11" formatCode="&quot;£&quot;#,##0">
                  <c:v>0</c:v>
                </c:pt>
                <c:pt idx="12" formatCode="&quot;£&quot;#,##0">
                  <c:v>1071000</c:v>
                </c:pt>
                <c:pt idx="13" formatCode="&quot;£&quot;#,##0">
                  <c:v>1024000</c:v>
                </c:pt>
                <c:pt idx="14" formatCode="&quot;£&quot;#,##0">
                  <c:v>932000</c:v>
                </c:pt>
                <c:pt idx="15" formatCode="&quot;£&quot;#,##0">
                  <c:v>832000</c:v>
                </c:pt>
                <c:pt idx="16" formatCode="&quot;£&quot;#,##0">
                  <c:v>480000</c:v>
                </c:pt>
              </c:numCache>
            </c:numRef>
          </c:val>
        </c:ser>
        <c:ser>
          <c:idx val="1"/>
          <c:order val="1"/>
          <c:tx>
            <c:strRef>
              <c:f>GJNH!$E$86</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GJNH!$F$86:$AC$86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07270144"/>
        <c:axId val="107271680"/>
      </c:lineChart>
      <c:dateAx>
        <c:axId val="107270144"/>
        <c:scaling>
          <c:orientation val="minMax"/>
        </c:scaling>
        <c:delete val="1"/>
        <c:axPos val="b"/>
        <c:numFmt formatCode="mmm\-yy" sourceLinked="1"/>
        <c:tickLblPos val="none"/>
        <c:crossAx val="107271680"/>
        <c:crosses val="autoZero"/>
        <c:auto val="1"/>
        <c:lblOffset val="100"/>
      </c:dateAx>
      <c:valAx>
        <c:axId val="107271680"/>
        <c:scaling>
          <c:orientation val="minMax"/>
        </c:scaling>
        <c:delete val="1"/>
        <c:axPos val="l"/>
        <c:numFmt formatCode="General" sourceLinked="1"/>
        <c:tickLblPos val="none"/>
        <c:crossAx val="107270144"/>
        <c:crosses val="autoZero"/>
        <c:crossBetween val="between"/>
      </c:valAx>
    </c:plotArea>
    <c:plotVisOnly val="1"/>
  </c:chart>
  <c:printSettings>
    <c:headerFooter/>
    <c:pageMargins b="0.75000000000000488" l="0.70000000000000062" r="0.70000000000000062" t="0.75000000000000488"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(GJNH!$H$14,GJNH!$K$14,GJNH!$N$14,GJNH!$Q$14,GJNH!$T$14,GJNH!$W$14,GJNH!$Z$14,GJNH!$AC$14)</c:f>
              <c:numCache>
                <c:formatCode>0</c:formatCode>
                <c:ptCount val="8"/>
                <c:pt idx="0">
                  <c:v>6</c:v>
                </c:pt>
                <c:pt idx="1">
                  <c:v>7</c:v>
                </c:pt>
                <c:pt idx="2">
                  <c:v>5</c:v>
                </c:pt>
                <c:pt idx="3">
                  <c:v>3</c:v>
                </c:pt>
                <c:pt idx="4">
                  <c:v>5</c:v>
                </c:pt>
              </c:numCache>
            </c:numRef>
          </c:val>
        </c:ser>
        <c:ser>
          <c:idx val="1"/>
          <c:order val="1"/>
          <c:tx>
            <c:strRef>
              <c:f>GJNH!$E$16</c:f>
              <c:strCache>
                <c:ptCount val="1"/>
                <c:pt idx="0">
                  <c:v>Green Threshold</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(GJNH!$H$16,GJNH!$K$16,GJNH!$N$16,GJNH!$Q$16,GJNH!$T$16,GJNH!$W$16,GJNH!$Z$16,GJNH!$AC$16)</c:f>
              <c:numCache>
                <c:formatCode>0.000</c:formatCode>
                <c:ptCount val="8"/>
                <c:pt idx="0">
                  <c:v>4.375</c:v>
                </c:pt>
                <c:pt idx="1">
                  <c:v>4.375</c:v>
                </c:pt>
                <c:pt idx="2">
                  <c:v>4.375</c:v>
                </c:pt>
                <c:pt idx="3">
                  <c:v>4.375</c:v>
                </c:pt>
                <c:pt idx="4">
                  <c:v>4.375</c:v>
                </c:pt>
                <c:pt idx="5">
                  <c:v>4.375</c:v>
                </c:pt>
                <c:pt idx="6">
                  <c:v>4.375</c:v>
                </c:pt>
                <c:pt idx="7">
                  <c:v>4.375</c:v>
                </c:pt>
              </c:numCache>
            </c:numRef>
          </c:val>
        </c:ser>
        <c:ser>
          <c:idx val="2"/>
          <c:order val="2"/>
          <c:tx>
            <c:strRef>
              <c:f>GJNH!$E$17</c:f>
              <c:strCache>
                <c:ptCount val="1"/>
                <c:pt idx="0">
                  <c:v>Red Threshold</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(GJNH!$H$17,GJNH!$K$17,GJNH!$N$17,GJNH!$Q$17,GJNH!$T$17,GJNH!$W$17,GJNH!$Z$17,GJNH!$AC$17)</c:f>
              <c:numCache>
                <c:formatCode>0.000</c:formatCode>
                <c:ptCount val="8"/>
                <c:pt idx="0">
                  <c:v>5.605753</c:v>
                </c:pt>
                <c:pt idx="1">
                  <c:v>5.605753</c:v>
                </c:pt>
                <c:pt idx="2">
                  <c:v>5.605753</c:v>
                </c:pt>
                <c:pt idx="3">
                  <c:v>5.605753</c:v>
                </c:pt>
                <c:pt idx="4">
                  <c:v>5.605753</c:v>
                </c:pt>
                <c:pt idx="5">
                  <c:v>5.605753</c:v>
                </c:pt>
                <c:pt idx="6">
                  <c:v>5.605753</c:v>
                </c:pt>
                <c:pt idx="7">
                  <c:v>5.605753</c:v>
                </c:pt>
              </c:numCache>
            </c:numRef>
          </c:val>
        </c:ser>
        <c:marker val="1"/>
        <c:axId val="107299200"/>
        <c:axId val="107300736"/>
      </c:lineChart>
      <c:dateAx>
        <c:axId val="107299200"/>
        <c:scaling>
          <c:orientation val="minMax"/>
        </c:scaling>
        <c:delete val="1"/>
        <c:axPos val="b"/>
        <c:numFmt formatCode="mmm\-yy" sourceLinked="1"/>
        <c:tickLblPos val="none"/>
        <c:crossAx val="107300736"/>
        <c:crosses val="autoZero"/>
        <c:auto val="1"/>
        <c:lblOffset val="100"/>
      </c:dateAx>
      <c:valAx>
        <c:axId val="107300736"/>
        <c:scaling>
          <c:orientation val="minMax"/>
          <c:max val="8"/>
          <c:min val="2"/>
        </c:scaling>
        <c:delete val="1"/>
        <c:axPos val="l"/>
        <c:numFmt formatCode="0" sourceLinked="1"/>
        <c:tickLblPos val="none"/>
        <c:crossAx val="107299200"/>
        <c:crosses val="autoZero"/>
        <c:crossBetween val="between"/>
      </c:valAx>
    </c:plotArea>
    <c:plotVisOnly val="1"/>
  </c:chart>
  <c:printSettings>
    <c:headerFooter/>
    <c:pageMargins b="0.75000000000000433" l="0.70000000000000062" r="0.70000000000000062" t="0.75000000000000433"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GJNH!$F$30:$AC$30</c:f>
              <c:numCache>
                <c:formatCode>0.0%</c:formatCode>
                <c:ptCount val="24"/>
              </c:numCache>
            </c:numRef>
          </c:val>
        </c:ser>
        <c:ser>
          <c:idx val="1"/>
          <c:order val="1"/>
          <c:tx>
            <c:strRef>
              <c:f>GJNH!$E$31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GJNH!$F$31:$AC$31</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07330560"/>
        <c:axId val="107340544"/>
      </c:lineChart>
      <c:dateAx>
        <c:axId val="107330560"/>
        <c:scaling>
          <c:orientation val="minMax"/>
        </c:scaling>
        <c:delete val="1"/>
        <c:axPos val="b"/>
        <c:numFmt formatCode="mmm\-yy" sourceLinked="1"/>
        <c:tickLblPos val="none"/>
        <c:crossAx val="107340544"/>
        <c:crosses val="autoZero"/>
        <c:auto val="1"/>
        <c:lblOffset val="100"/>
      </c:dateAx>
      <c:valAx>
        <c:axId val="107340544"/>
        <c:scaling>
          <c:orientation val="minMax"/>
        </c:scaling>
        <c:delete val="1"/>
        <c:axPos val="l"/>
        <c:numFmt formatCode="0.0%" sourceLinked="1"/>
        <c:tickLblPos val="none"/>
        <c:crossAx val="107330560"/>
        <c:crosses val="autoZero"/>
        <c:crossBetween val="between"/>
      </c:valAx>
    </c:plotArea>
    <c:plotVisOnly val="1"/>
    <c:dispBlanksAs val="span"/>
  </c:chart>
  <c:printSettings>
    <c:headerFooter/>
    <c:pageMargins b="0.75000000000000389" l="0.70000000000000062" r="0.70000000000000062" t="0.75000000000000389"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GJNH!$F$33:$AC$33</c:f>
              <c:numCache>
                <c:formatCode>0.0%</c:formatCode>
                <c:ptCount val="24"/>
              </c:numCache>
            </c:numRef>
          </c:val>
        </c:ser>
        <c:ser>
          <c:idx val="1"/>
          <c:order val="1"/>
          <c:tx>
            <c:strRef>
              <c:f>GJNH!$E$34</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GJNH!$F$34:$AC$34</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07372928"/>
        <c:axId val="107374464"/>
      </c:lineChart>
      <c:dateAx>
        <c:axId val="107372928"/>
        <c:scaling>
          <c:orientation val="minMax"/>
        </c:scaling>
        <c:delete val="1"/>
        <c:axPos val="b"/>
        <c:numFmt formatCode="mmm\-yy" sourceLinked="1"/>
        <c:tickLblPos val="none"/>
        <c:crossAx val="107374464"/>
        <c:crosses val="autoZero"/>
        <c:auto val="1"/>
        <c:lblOffset val="100"/>
      </c:dateAx>
      <c:valAx>
        <c:axId val="107374464"/>
        <c:scaling>
          <c:orientation val="minMax"/>
        </c:scaling>
        <c:delete val="1"/>
        <c:axPos val="l"/>
        <c:numFmt formatCode="0.0%" sourceLinked="1"/>
        <c:tickLblPos val="none"/>
        <c:crossAx val="107372928"/>
        <c:crosses val="autoZero"/>
        <c:crossBetween val="between"/>
      </c:valAx>
    </c:plotArea>
    <c:plotVisOnly val="1"/>
    <c:dispBlanksAs val="span"/>
  </c:chart>
  <c:printSettings>
    <c:headerFooter/>
    <c:pageMargins b="0.75000000000000389" l="0.70000000000000062" r="0.70000000000000062" t="0.75000000000000389"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GJNH!$F$36:$AC$36</c:f>
              <c:numCache>
                <c:formatCode>0.0%</c:formatCode>
                <c:ptCount val="24"/>
                <c:pt idx="2">
                  <c:v>0</c:v>
                </c:pt>
                <c:pt idx="3">
                  <c:v>0</c:v>
                </c:pt>
                <c:pt idx="4">
                  <c:v>0.23</c:v>
                </c:pt>
                <c:pt idx="6">
                  <c:v>0.38500000000000001</c:v>
                </c:pt>
                <c:pt idx="7">
                  <c:v>0.46200000000000002</c:v>
                </c:pt>
                <c:pt idx="8">
                  <c:v>0.46200000000000002</c:v>
                </c:pt>
                <c:pt idx="9">
                  <c:v>0.46200000000000002</c:v>
                </c:pt>
                <c:pt idx="10">
                  <c:v>0.53800000000000003</c:v>
                </c:pt>
                <c:pt idx="11">
                  <c:v>1</c:v>
                </c:pt>
              </c:numCache>
            </c:numRef>
          </c:val>
        </c:ser>
        <c:ser>
          <c:idx val="1"/>
          <c:order val="1"/>
          <c:tx>
            <c:strRef>
              <c:f>GJNH!$E$37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GJNH!$F$37:$AC$37</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107394176"/>
        <c:axId val="107395712"/>
      </c:lineChart>
      <c:dateAx>
        <c:axId val="107394176"/>
        <c:scaling>
          <c:orientation val="minMax"/>
        </c:scaling>
        <c:delete val="1"/>
        <c:axPos val="b"/>
        <c:numFmt formatCode="mmm\-yy" sourceLinked="1"/>
        <c:tickLblPos val="none"/>
        <c:crossAx val="107395712"/>
        <c:crosses val="autoZero"/>
        <c:auto val="1"/>
        <c:lblOffset val="100"/>
      </c:dateAx>
      <c:valAx>
        <c:axId val="107395712"/>
        <c:scaling>
          <c:orientation val="minMax"/>
        </c:scaling>
        <c:delete val="1"/>
        <c:axPos val="l"/>
        <c:numFmt formatCode="0.0%" sourceLinked="1"/>
        <c:tickLblPos val="none"/>
        <c:crossAx val="107394176"/>
        <c:crosses val="autoZero"/>
        <c:crossBetween val="between"/>
      </c:valAx>
    </c:plotArea>
    <c:plotVisOnly val="1"/>
    <c:dispBlanksAs val="span"/>
  </c:chart>
  <c:printSettings>
    <c:headerFooter/>
    <c:pageMargins b="0.75000000000000389" l="0.70000000000000062" r="0.70000000000000062" t="0.75000000000000389"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GJNH!$F$70:$AC$70</c:f>
              <c:numCache>
                <c:formatCode>General</c:formatCode>
                <c:ptCount val="24"/>
                <c:pt idx="2" formatCode="0.0%">
                  <c:v>0.74170000000000003</c:v>
                </c:pt>
                <c:pt idx="5" formatCode="0%">
                  <c:v>0.71</c:v>
                </c:pt>
                <c:pt idx="8" formatCode="0%">
                  <c:v>0.67</c:v>
                </c:pt>
                <c:pt idx="11" formatCode="0%">
                  <c:v>0.84</c:v>
                </c:pt>
                <c:pt idx="12" formatCode="0%">
                  <c:v>0.81359999999999999</c:v>
                </c:pt>
                <c:pt idx="13" formatCode="0%">
                  <c:v>0.76300000000000001</c:v>
                </c:pt>
                <c:pt idx="14" formatCode="0%">
                  <c:v>0.76529999999999998</c:v>
                </c:pt>
                <c:pt idx="15" formatCode="0%">
                  <c:v>0.76</c:v>
                </c:pt>
                <c:pt idx="16" formatCode="0%">
                  <c:v>0.78</c:v>
                </c:pt>
              </c:numCache>
            </c:numRef>
          </c:val>
        </c:ser>
        <c:ser>
          <c:idx val="1"/>
          <c:order val="1"/>
          <c:tx>
            <c:strRef>
              <c:f>GJNH!$E$71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GJNH!$F$71:$AC$71</c:f>
              <c:numCache>
                <c:formatCode>0%</c:formatCode>
                <c:ptCount val="24"/>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numCache>
            </c:numRef>
          </c:val>
        </c:ser>
        <c:marker val="1"/>
        <c:axId val="107440384"/>
        <c:axId val="107450368"/>
      </c:lineChart>
      <c:dateAx>
        <c:axId val="107440384"/>
        <c:scaling>
          <c:orientation val="minMax"/>
        </c:scaling>
        <c:delete val="1"/>
        <c:axPos val="b"/>
        <c:numFmt formatCode="mmm\-yy" sourceLinked="1"/>
        <c:tickLblPos val="none"/>
        <c:crossAx val="107450368"/>
        <c:crosses val="autoZero"/>
        <c:auto val="1"/>
        <c:lblOffset val="100"/>
      </c:dateAx>
      <c:valAx>
        <c:axId val="107450368"/>
        <c:scaling>
          <c:orientation val="minMax"/>
          <c:max val="0.9"/>
          <c:min val="0.6500000000000038"/>
        </c:scaling>
        <c:delete val="1"/>
        <c:axPos val="l"/>
        <c:numFmt formatCode="General" sourceLinked="1"/>
        <c:tickLblPos val="none"/>
        <c:crossAx val="107440384"/>
        <c:crosses val="autoZero"/>
        <c:crossBetween val="between"/>
      </c:valAx>
    </c:plotArea>
    <c:plotVisOnly val="1"/>
    <c:dispBlanksAs val="span"/>
  </c:chart>
  <c:printSettings>
    <c:headerFooter/>
    <c:pageMargins b="0.75000000000000322" l="0.70000000000000062" r="0.70000000000000062" t="0.75000000000000322"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List'!$F$4:$AC$4</c:f>
              <c:numCache>
                <c:formatCode>0.0%</c:formatCode>
                <c:ptCount val="24"/>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List'!$F$5:$AC$5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List'!$F$6:$AC$6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45942272"/>
        <c:axId val="45943808"/>
      </c:lineChart>
      <c:dateAx>
        <c:axId val="45942272"/>
        <c:scaling>
          <c:orientation val="minMax"/>
        </c:scaling>
        <c:delete val="1"/>
        <c:axPos val="b"/>
        <c:numFmt formatCode="mmm\-yy" sourceLinked="1"/>
        <c:tickLblPos val="none"/>
        <c:crossAx val="45943808"/>
        <c:crosses val="autoZero"/>
        <c:auto val="1"/>
        <c:lblOffset val="100"/>
      </c:dateAx>
      <c:valAx>
        <c:axId val="45943808"/>
        <c:scaling>
          <c:orientation val="minMax"/>
          <c:max val="0.95000000000000062"/>
          <c:min val="0.60000000000000064"/>
        </c:scaling>
        <c:delete val="1"/>
        <c:axPos val="l"/>
        <c:numFmt formatCode="0.0%" sourceLinked="1"/>
        <c:tickLblPos val="none"/>
        <c:crossAx val="4594227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List'!$F$8:$AC$8</c:f>
              <c:numCache>
                <c:formatCode>0.0%</c:formatCode>
                <c:ptCount val="24"/>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List'!$F$9:$AC$9</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List'!$F$10:$AC$10</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45981056"/>
        <c:axId val="45991040"/>
      </c:lineChart>
      <c:dateAx>
        <c:axId val="45981056"/>
        <c:scaling>
          <c:orientation val="minMax"/>
        </c:scaling>
        <c:delete val="1"/>
        <c:axPos val="b"/>
        <c:numFmt formatCode="mmm\-yy" sourceLinked="1"/>
        <c:tickLblPos val="none"/>
        <c:crossAx val="45991040"/>
        <c:crosses val="autoZero"/>
        <c:auto val="1"/>
        <c:lblOffset val="100"/>
      </c:dateAx>
      <c:valAx>
        <c:axId val="45991040"/>
        <c:scaling>
          <c:orientation val="minMax"/>
          <c:max val="0.95000000000000062"/>
          <c:min val="0.60000000000000064"/>
        </c:scaling>
        <c:delete val="1"/>
        <c:axPos val="l"/>
        <c:numFmt formatCode="0.0%" sourceLinked="1"/>
        <c:tickLblPos val="none"/>
        <c:crossAx val="459810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List'!$F$12:$AC$12</c:f>
              <c:numCache>
                <c:formatCode>0.0%</c:formatCode>
                <c:ptCount val="24"/>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List'!$F$13:$AC$13</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List'!$F$14:$AC$14</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4505216"/>
        <c:axId val="114506752"/>
      </c:lineChart>
      <c:dateAx>
        <c:axId val="114505216"/>
        <c:scaling>
          <c:orientation val="minMax"/>
        </c:scaling>
        <c:delete val="1"/>
        <c:axPos val="b"/>
        <c:numFmt formatCode="mmm\-yy" sourceLinked="1"/>
        <c:tickLblPos val="none"/>
        <c:crossAx val="114506752"/>
        <c:crosses val="autoZero"/>
        <c:auto val="1"/>
        <c:lblOffset val="100"/>
      </c:dateAx>
      <c:valAx>
        <c:axId val="114506752"/>
        <c:scaling>
          <c:orientation val="minMax"/>
          <c:max val="0.95000000000000062"/>
          <c:min val="0.72500000000000064"/>
        </c:scaling>
        <c:delete val="1"/>
        <c:axPos val="l"/>
        <c:numFmt formatCode="0.0%" sourceLinked="1"/>
        <c:tickLblPos val="none"/>
        <c:crossAx val="11450521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List'!$F$16:$AC$16</c:f>
              <c:numCache>
                <c:formatCode>0.0%</c:formatCode>
                <c:ptCount val="24"/>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List'!$F$17:$AC$17</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List'!$F$18:$AC$18</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4531712"/>
        <c:axId val="114553984"/>
      </c:lineChart>
      <c:dateAx>
        <c:axId val="114531712"/>
        <c:scaling>
          <c:orientation val="minMax"/>
        </c:scaling>
        <c:delete val="1"/>
        <c:axPos val="b"/>
        <c:numFmt formatCode="mmm\-yy" sourceLinked="1"/>
        <c:tickLblPos val="none"/>
        <c:crossAx val="114553984"/>
        <c:crosses val="autoZero"/>
        <c:auto val="1"/>
        <c:lblOffset val="100"/>
      </c:dateAx>
      <c:valAx>
        <c:axId val="114553984"/>
        <c:scaling>
          <c:orientation val="minMax"/>
          <c:max val="0.95000000000000062"/>
          <c:min val="0.72500000000000064"/>
        </c:scaling>
        <c:delete val="1"/>
        <c:axPos val="l"/>
        <c:numFmt formatCode="0.0%" sourceLinked="1"/>
        <c:tickLblPos val="none"/>
        <c:crossAx val="11453171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GJNH!$F$99:$AC$99</c:f>
              <c:numCache>
                <c:formatCode>0.0%</c:formatCode>
                <c:ptCount val="24"/>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numCache>
            </c:numRef>
          </c:val>
        </c:ser>
        <c:ser>
          <c:idx val="1"/>
          <c:order val="1"/>
          <c:tx>
            <c:strRef>
              <c:f>GJNH!$E$100</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GJNH!$F$100:$AC$100</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46484096"/>
        <c:axId val="46494080"/>
      </c:lineChart>
      <c:dateAx>
        <c:axId val="46484096"/>
        <c:scaling>
          <c:orientation val="minMax"/>
        </c:scaling>
        <c:delete val="1"/>
        <c:axPos val="b"/>
        <c:numFmt formatCode="mmm\-yy" sourceLinked="1"/>
        <c:tickLblPos val="none"/>
        <c:crossAx val="46494080"/>
        <c:crosses val="autoZero"/>
        <c:auto val="1"/>
        <c:lblOffset val="100"/>
      </c:dateAx>
      <c:valAx>
        <c:axId val="46494080"/>
        <c:scaling>
          <c:orientation val="minMax"/>
          <c:max val="7.0000000000000021E-2"/>
          <c:min val="-0.12000000000000002"/>
        </c:scaling>
        <c:delete val="1"/>
        <c:axPos val="l"/>
        <c:numFmt formatCode="0.0%" sourceLinked="1"/>
        <c:tickLblPos val="none"/>
        <c:crossAx val="4648409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List'!$F$20:$AC$20</c:f>
              <c:numCache>
                <c:formatCode>0.0%</c:formatCode>
                <c:ptCount val="24"/>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List'!$F$21:$AC$21</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List'!$F$22:$AC$22</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8025344"/>
        <c:axId val="108026880"/>
      </c:lineChart>
      <c:dateAx>
        <c:axId val="108025344"/>
        <c:scaling>
          <c:orientation val="minMax"/>
        </c:scaling>
        <c:delete val="1"/>
        <c:axPos val="b"/>
        <c:numFmt formatCode="mmm\-yy" sourceLinked="1"/>
        <c:tickLblPos val="none"/>
        <c:crossAx val="108026880"/>
        <c:crosses val="autoZero"/>
        <c:auto val="1"/>
        <c:lblOffset val="100"/>
      </c:dateAx>
      <c:valAx>
        <c:axId val="108026880"/>
        <c:scaling>
          <c:orientation val="minMax"/>
          <c:max val="0.95000000000000062"/>
          <c:min val="0.60000000000000064"/>
        </c:scaling>
        <c:delete val="1"/>
        <c:axPos val="l"/>
        <c:numFmt formatCode="0.0%" sourceLinked="1"/>
        <c:tickLblPos val="none"/>
        <c:crossAx val="1080253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List'!$F$24:$AC$24</c:f>
              <c:numCache>
                <c:formatCode>0.0%</c:formatCode>
                <c:ptCount val="24"/>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List'!$F$25:$AC$25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List'!$F$26:$AC$26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15605504"/>
        <c:axId val="115607040"/>
      </c:lineChart>
      <c:dateAx>
        <c:axId val="115605504"/>
        <c:scaling>
          <c:orientation val="minMax"/>
        </c:scaling>
        <c:delete val="1"/>
        <c:axPos val="b"/>
        <c:numFmt formatCode="mmm\-yy" sourceLinked="1"/>
        <c:tickLblPos val="none"/>
        <c:crossAx val="115607040"/>
        <c:crosses val="autoZero"/>
        <c:auto val="1"/>
        <c:lblOffset val="100"/>
      </c:dateAx>
      <c:valAx>
        <c:axId val="115607040"/>
        <c:scaling>
          <c:orientation val="minMax"/>
          <c:max val="0.95000000000000062"/>
          <c:min val="0.60000000000000064"/>
        </c:scaling>
        <c:delete val="1"/>
        <c:axPos val="l"/>
        <c:numFmt formatCode="0.0%" sourceLinked="1"/>
        <c:tickLblPos val="none"/>
        <c:crossAx val="1156055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List'!$F$51:$AC$51</c:f>
              <c:numCache>
                <c:formatCode>0.0%</c:formatCode>
                <c:ptCount val="24"/>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List'!$F$52:$AC$52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List'!$F$53:$AC$53</c:f>
              <c:numCache>
                <c:formatCode>0.0%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115640192"/>
        <c:axId val="115641728"/>
      </c:lineChart>
      <c:dateAx>
        <c:axId val="115640192"/>
        <c:scaling>
          <c:orientation val="minMax"/>
        </c:scaling>
        <c:delete val="1"/>
        <c:axPos val="b"/>
        <c:numFmt formatCode="mmm\-yy" sourceLinked="1"/>
        <c:tickLblPos val="none"/>
        <c:crossAx val="115641728"/>
        <c:crosses val="autoZero"/>
        <c:auto val="1"/>
        <c:lblOffset val="100"/>
      </c:dateAx>
      <c:valAx>
        <c:axId val="115641728"/>
        <c:scaling>
          <c:orientation val="minMax"/>
          <c:max val="0.90000000000000102"/>
          <c:min val="0.500000000000001"/>
        </c:scaling>
        <c:delete val="1"/>
        <c:axPos val="l"/>
        <c:numFmt formatCode="0.0%" sourceLinked="1"/>
        <c:tickLblPos val="none"/>
        <c:crossAx val="11564019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List'!$F$55:$AC$55</c:f>
              <c:numCache>
                <c:formatCode>0.0%</c:formatCode>
                <c:ptCount val="24"/>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List'!$F$56:$AC$56</c:f>
              <c:numCache>
                <c:formatCode>0.0%</c:formatCode>
                <c:ptCount val="24"/>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List'!$F$57:$AC$57</c:f>
              <c:numCache>
                <c:formatCode>0.0%</c:formatCode>
                <c:ptCount val="24"/>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numCache>
            </c:numRef>
          </c:val>
        </c:ser>
        <c:marker val="1"/>
        <c:axId val="115674496"/>
        <c:axId val="115684480"/>
      </c:lineChart>
      <c:dateAx>
        <c:axId val="115674496"/>
        <c:scaling>
          <c:orientation val="minMax"/>
        </c:scaling>
        <c:delete val="1"/>
        <c:axPos val="b"/>
        <c:numFmt formatCode="mmm\-yy" sourceLinked="1"/>
        <c:tickLblPos val="none"/>
        <c:crossAx val="115684480"/>
        <c:crosses val="autoZero"/>
        <c:auto val="1"/>
        <c:lblOffset val="100"/>
      </c:dateAx>
      <c:valAx>
        <c:axId val="115684480"/>
        <c:scaling>
          <c:orientation val="minMax"/>
          <c:max val="0.95000000000000062"/>
          <c:min val="0.5"/>
        </c:scaling>
        <c:delete val="1"/>
        <c:axPos val="l"/>
        <c:numFmt formatCode="0.0%" sourceLinked="1"/>
        <c:tickLblPos val="none"/>
        <c:crossAx val="1156744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List'!$F$59:$AC$59</c:f>
              <c:numCache>
                <c:formatCode>0.0%</c:formatCode>
                <c:ptCount val="24"/>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List'!$F$60:$AC$60</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List'!$F$61:$AC$61</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15705344"/>
        <c:axId val="115706880"/>
      </c:lineChart>
      <c:dateAx>
        <c:axId val="115705344"/>
        <c:scaling>
          <c:orientation val="minMax"/>
        </c:scaling>
        <c:delete val="1"/>
        <c:axPos val="b"/>
        <c:numFmt formatCode="mmm\-yy" sourceLinked="1"/>
        <c:tickLblPos val="none"/>
        <c:crossAx val="115706880"/>
        <c:crosses val="autoZero"/>
        <c:auto val="1"/>
        <c:lblOffset val="100"/>
      </c:dateAx>
      <c:valAx>
        <c:axId val="115706880"/>
        <c:scaling>
          <c:orientation val="minMax"/>
          <c:max val="0.95000000000000062"/>
          <c:min val="0.60000000000000064"/>
        </c:scaling>
        <c:delete val="1"/>
        <c:axPos val="l"/>
        <c:numFmt formatCode="0.0%" sourceLinked="1"/>
        <c:tickLblPos val="none"/>
        <c:crossAx val="1157053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List'!$F$63:$AC$63</c:f>
              <c:numCache>
                <c:formatCode>0.0%</c:formatCode>
                <c:ptCount val="24"/>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List'!$F$64:$AC$64</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List'!$F$65:$AC$65</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16858240"/>
        <c:axId val="116864128"/>
      </c:lineChart>
      <c:dateAx>
        <c:axId val="116858240"/>
        <c:scaling>
          <c:orientation val="minMax"/>
        </c:scaling>
        <c:delete val="1"/>
        <c:axPos val="b"/>
        <c:numFmt formatCode="mmm\-yy" sourceLinked="1"/>
        <c:tickLblPos val="none"/>
        <c:crossAx val="116864128"/>
        <c:crosses val="autoZero"/>
        <c:auto val="1"/>
        <c:lblOffset val="100"/>
      </c:dateAx>
      <c:valAx>
        <c:axId val="116864128"/>
        <c:scaling>
          <c:orientation val="minMax"/>
          <c:max val="0.95000000000000062"/>
          <c:min val="0.60000000000000064"/>
        </c:scaling>
        <c:delete val="1"/>
        <c:axPos val="l"/>
        <c:numFmt formatCode="0.0%" sourceLinked="1"/>
        <c:tickLblPos val="none"/>
        <c:crossAx val="1168582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List'!$E$40</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List'!$F$40:$AC$40</c:f>
              <c:numCache>
                <c:formatCode>0.0%</c:formatCode>
                <c:ptCount val="24"/>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numCache>
            </c:numRef>
          </c:val>
        </c:ser>
        <c:ser>
          <c:idx val="1"/>
          <c:order val="1"/>
          <c:tx>
            <c:strRef>
              <c:f>'GJNH Bed Occupancy &amp; Wait List'!$E$41</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List'!$F$41:$AC$41</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List'!$E$42</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List'!$F$42:$AC$42</c:f>
              <c:numCache>
                <c:formatCode>0.0%</c:formatCode>
                <c:ptCount val="24"/>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numCache>
            </c:numRef>
          </c:val>
        </c:ser>
        <c:marker val="1"/>
        <c:axId val="116893184"/>
        <c:axId val="116894720"/>
      </c:lineChart>
      <c:dateAx>
        <c:axId val="116893184"/>
        <c:scaling>
          <c:orientation val="minMax"/>
        </c:scaling>
        <c:delete val="1"/>
        <c:axPos val="b"/>
        <c:numFmt formatCode="mmm\-yy" sourceLinked="1"/>
        <c:tickLblPos val="none"/>
        <c:crossAx val="116894720"/>
        <c:crosses val="autoZero"/>
        <c:auto val="1"/>
        <c:lblOffset val="100"/>
      </c:dateAx>
      <c:valAx>
        <c:axId val="116894720"/>
        <c:scaling>
          <c:orientation val="minMax"/>
          <c:max val="1"/>
          <c:min val="0.5"/>
        </c:scaling>
        <c:delete val="1"/>
        <c:axPos val="l"/>
        <c:numFmt formatCode="0.0%" sourceLinked="1"/>
        <c:tickLblPos val="none"/>
        <c:crossAx val="1168931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List'!$E$68</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List'!$F$68:$AC$68</c:f>
              <c:numCache>
                <c:formatCode>0.0%</c:formatCode>
                <c:ptCount val="24"/>
                <c:pt idx="0">
                  <c:v>0.90600000000000003</c:v>
                </c:pt>
                <c:pt idx="1">
                  <c:v>0.93899999999999995</c:v>
                </c:pt>
                <c:pt idx="2">
                  <c:v>0.95099999999999996</c:v>
                </c:pt>
                <c:pt idx="3">
                  <c:v>0.81399999999999995</c:v>
                </c:pt>
                <c:pt idx="4">
                  <c:v>0.92100000000000004</c:v>
                </c:pt>
                <c:pt idx="5">
                  <c:v>0.9</c:v>
                </c:pt>
                <c:pt idx="6">
                  <c:v>0.90500000000000003</c:v>
                </c:pt>
                <c:pt idx="7">
                  <c:v>0.72699999999999998</c:v>
                </c:pt>
                <c:pt idx="8">
                  <c:v>0.69599999999999995</c:v>
                </c:pt>
                <c:pt idx="9">
                  <c:v>0.61899999999999999</c:v>
                </c:pt>
                <c:pt idx="10">
                  <c:v>0.63900000000000001</c:v>
                </c:pt>
                <c:pt idx="11">
                  <c:v>0.66800000000000004</c:v>
                </c:pt>
                <c:pt idx="12">
                  <c:v>0.64900000000000002</c:v>
                </c:pt>
                <c:pt idx="13">
                  <c:v>0.59399999999999997</c:v>
                </c:pt>
                <c:pt idx="14">
                  <c:v>0.60799999999999998</c:v>
                </c:pt>
                <c:pt idx="15">
                  <c:v>0.67600000000000005</c:v>
                </c:pt>
                <c:pt idx="16">
                  <c:v>0.63200000000000001</c:v>
                </c:pt>
              </c:numCache>
            </c:numRef>
          </c:val>
        </c:ser>
        <c:ser>
          <c:idx val="1"/>
          <c:order val="1"/>
          <c:tx>
            <c:strRef>
              <c:f>'GJNH Bed Occupancy &amp; Wait List'!$E$69</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List'!$F$69:$AC$69</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16795264"/>
        <c:axId val="116796800"/>
      </c:lineChart>
      <c:dateAx>
        <c:axId val="116795264"/>
        <c:scaling>
          <c:orientation val="minMax"/>
        </c:scaling>
        <c:delete val="1"/>
        <c:axPos val="b"/>
        <c:numFmt formatCode="mmm\-yy" sourceLinked="1"/>
        <c:tickLblPos val="none"/>
        <c:crossAx val="116796800"/>
        <c:crosses val="autoZero"/>
        <c:auto val="1"/>
        <c:lblOffset val="100"/>
      </c:dateAx>
      <c:valAx>
        <c:axId val="116796800"/>
        <c:scaling>
          <c:orientation val="minMax"/>
          <c:max val="1"/>
          <c:min val="0.4"/>
        </c:scaling>
        <c:delete val="1"/>
        <c:axPos val="l"/>
        <c:numFmt formatCode="0.0%" sourceLinked="1"/>
        <c:tickLblPos val="none"/>
        <c:crossAx val="11679526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List'!$E$71</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List'!$F$71:$AC$71</c:f>
              <c:numCache>
                <c:formatCode>0.0%</c:formatCode>
                <c:ptCount val="24"/>
                <c:pt idx="0">
                  <c:v>0.98899999999999999</c:v>
                </c:pt>
                <c:pt idx="1">
                  <c:v>0.98399999999999999</c:v>
                </c:pt>
                <c:pt idx="2">
                  <c:v>0.97799999999999998</c:v>
                </c:pt>
                <c:pt idx="3">
                  <c:v>0.98699999999999999</c:v>
                </c:pt>
                <c:pt idx="4">
                  <c:v>0.96499999999999997</c:v>
                </c:pt>
                <c:pt idx="5">
                  <c:v>0.96799999999999997</c:v>
                </c:pt>
                <c:pt idx="6">
                  <c:v>0.98899999999999999</c:v>
                </c:pt>
                <c:pt idx="7">
                  <c:v>0.97299999999999998</c:v>
                </c:pt>
                <c:pt idx="8">
                  <c:v>0.96499999999999997</c:v>
                </c:pt>
                <c:pt idx="9">
                  <c:v>0.995</c:v>
                </c:pt>
                <c:pt idx="10">
                  <c:v>0.94099999999999995</c:v>
                </c:pt>
                <c:pt idx="11">
                  <c:v>0.995</c:v>
                </c:pt>
                <c:pt idx="12">
                  <c:v>0.99399999999999999</c:v>
                </c:pt>
                <c:pt idx="13">
                  <c:v>0.94799999999999995</c:v>
                </c:pt>
                <c:pt idx="14">
                  <c:v>0.92900000000000005</c:v>
                </c:pt>
                <c:pt idx="15">
                  <c:v>0.86</c:v>
                </c:pt>
                <c:pt idx="16">
                  <c:v>0.93100000000000005</c:v>
                </c:pt>
              </c:numCache>
            </c:numRef>
          </c:val>
        </c:ser>
        <c:ser>
          <c:idx val="1"/>
          <c:order val="1"/>
          <c:tx>
            <c:strRef>
              <c:f>'GJNH Bed Occupancy &amp; Wait List'!$E$72</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List'!$F$72:$AC$72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16837376"/>
        <c:axId val="116843264"/>
      </c:lineChart>
      <c:dateAx>
        <c:axId val="116837376"/>
        <c:scaling>
          <c:orientation val="minMax"/>
        </c:scaling>
        <c:delete val="1"/>
        <c:axPos val="b"/>
        <c:numFmt formatCode="mmm\-yy" sourceLinked="1"/>
        <c:tickLblPos val="none"/>
        <c:crossAx val="116843264"/>
        <c:crosses val="autoZero"/>
        <c:auto val="1"/>
        <c:lblOffset val="100"/>
      </c:dateAx>
      <c:valAx>
        <c:axId val="116843264"/>
        <c:scaling>
          <c:orientation val="minMax"/>
          <c:max val="1"/>
          <c:min val="0.70000000000000062"/>
        </c:scaling>
        <c:delete val="1"/>
        <c:axPos val="l"/>
        <c:numFmt formatCode="0.0%" sourceLinked="1"/>
        <c:tickLblPos val="none"/>
        <c:crossAx val="1168373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'GJNH Bed Occupancy &amp; Wait List'!$E$36</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List'!$F$36:$AC$36</c:f>
              <c:numCache>
                <c:formatCode>0.0%</c:formatCode>
                <c:ptCount val="24"/>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numCache>
            </c:numRef>
          </c:val>
        </c:ser>
        <c:ser>
          <c:idx val="1"/>
          <c:order val="1"/>
          <c:tx>
            <c:strRef>
              <c:f>'GJNH Bed Occupancy &amp; Wait List'!$E$37</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List'!$F$37:$AC$37</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List'!$E$38</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List'!$F$38:$AC$38</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16951296"/>
        <c:axId val="116965376"/>
      </c:lineChart>
      <c:dateAx>
        <c:axId val="116951296"/>
        <c:scaling>
          <c:orientation val="minMax"/>
        </c:scaling>
        <c:delete val="1"/>
        <c:axPos val="b"/>
        <c:numFmt formatCode="mmm\-yy" sourceLinked="1"/>
        <c:tickLblPos val="none"/>
        <c:crossAx val="116965376"/>
        <c:crosses val="autoZero"/>
        <c:auto val="1"/>
        <c:lblOffset val="100"/>
      </c:dateAx>
      <c:valAx>
        <c:axId val="116965376"/>
        <c:scaling>
          <c:orientation val="minMax"/>
          <c:max val="0.95000000000000062"/>
          <c:min val="0.60000000000000064"/>
        </c:scaling>
        <c:delete val="1"/>
        <c:axPos val="l"/>
        <c:numFmt formatCode="0.0%" sourceLinked="1"/>
        <c:tickLblPos val="none"/>
        <c:crossAx val="1169512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GJNH!$E$102</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GJNH!$F$102:$AC$102</c:f>
              <c:numCache>
                <c:formatCode>0.0%</c:formatCode>
                <c:ptCount val="24"/>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numCache>
            </c:numRef>
          </c:val>
        </c:ser>
        <c:ser>
          <c:idx val="1"/>
          <c:order val="1"/>
          <c:tx>
            <c:strRef>
              <c:f>GJNH!$E$103</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GJNH!$F$103:$AC$103</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46510080"/>
        <c:axId val="46511616"/>
      </c:lineChart>
      <c:dateAx>
        <c:axId val="46510080"/>
        <c:scaling>
          <c:orientation val="minMax"/>
        </c:scaling>
        <c:delete val="1"/>
        <c:axPos val="b"/>
        <c:numFmt formatCode="mmm\-yy" sourceLinked="1"/>
        <c:tickLblPos val="none"/>
        <c:crossAx val="46511616"/>
        <c:crosses val="autoZero"/>
        <c:auto val="1"/>
        <c:lblOffset val="100"/>
      </c:dateAx>
      <c:valAx>
        <c:axId val="46511616"/>
        <c:scaling>
          <c:orientation val="minMax"/>
          <c:max val="0.2"/>
          <c:min val="-0.15000000000000024"/>
        </c:scaling>
        <c:delete val="1"/>
        <c:axPos val="l"/>
        <c:numFmt formatCode="0.0%" sourceLinked="1"/>
        <c:tickLblPos val="none"/>
        <c:crossAx val="4651008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List'!$E$32</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List'!$F$32:$AC$32</c:f>
              <c:numCache>
                <c:formatCode>0.0%</c:formatCode>
                <c:ptCount val="24"/>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numCache>
            </c:numRef>
          </c:val>
        </c:ser>
        <c:ser>
          <c:idx val="1"/>
          <c:order val="1"/>
          <c:tx>
            <c:strRef>
              <c:f>'GJNH Bed Occupancy &amp; Wait List'!$E$33</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List'!$F$33:$AC$33</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List'!$E$34</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List'!$F$34:$AC$34</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17125504"/>
        <c:axId val="117127040"/>
      </c:lineChart>
      <c:dateAx>
        <c:axId val="117125504"/>
        <c:scaling>
          <c:orientation val="minMax"/>
        </c:scaling>
        <c:delete val="1"/>
        <c:axPos val="b"/>
        <c:numFmt formatCode="mmm\-yy" sourceLinked="1"/>
        <c:tickLblPos val="none"/>
        <c:crossAx val="117127040"/>
        <c:crosses val="autoZero"/>
        <c:auto val="1"/>
        <c:lblOffset val="100"/>
      </c:dateAx>
      <c:valAx>
        <c:axId val="117127040"/>
        <c:scaling>
          <c:orientation val="minMax"/>
          <c:max val="0.95000000000000062"/>
          <c:min val="0.65000000000002034"/>
        </c:scaling>
        <c:delete val="1"/>
        <c:axPos val="l"/>
        <c:numFmt formatCode="0.0%" sourceLinked="1"/>
        <c:tickLblPos val="none"/>
        <c:crossAx val="1171255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List'!$E$28:$AC$28</c:f>
              <c:numCache>
                <c:formatCode>0.0%</c:formatCode>
                <c:ptCount val="25"/>
                <c:pt idx="1">
                  <c:v>0.80500000000000005</c:v>
                </c:pt>
                <c:pt idx="2">
                  <c:v>0.79100000000000004</c:v>
                </c:pt>
                <c:pt idx="3">
                  <c:v>0.85399999999999998</c:v>
                </c:pt>
                <c:pt idx="4">
                  <c:v>0.82599999999999996</c:v>
                </c:pt>
                <c:pt idx="5">
                  <c:v>0.77100000000000002</c:v>
                </c:pt>
                <c:pt idx="6">
                  <c:v>0.81200000000000006</c:v>
                </c:pt>
                <c:pt idx="7">
                  <c:v>0.86599999999999999</c:v>
                </c:pt>
                <c:pt idx="8">
                  <c:v>0.81699999999999995</c:v>
                </c:pt>
                <c:pt idx="9">
                  <c:v>0.82699999999999996</c:v>
                </c:pt>
                <c:pt idx="10">
                  <c:v>0.83399999999999996</c:v>
                </c:pt>
                <c:pt idx="11">
                  <c:v>0.85</c:v>
                </c:pt>
                <c:pt idx="12">
                  <c:v>0.82799999999999996</c:v>
                </c:pt>
                <c:pt idx="13">
                  <c:v>0.81299999999999994</c:v>
                </c:pt>
                <c:pt idx="14">
                  <c:v>0.85599999999999998</c:v>
                </c:pt>
                <c:pt idx="15">
                  <c:v>0.82399999999999995</c:v>
                </c:pt>
                <c:pt idx="16">
                  <c:v>0.84699999999999998</c:v>
                </c:pt>
                <c:pt idx="17">
                  <c:v>0.82599999999999996</c:v>
                </c:pt>
                <c:pt idx="18">
                  <c:v>0.82799999999999996</c:v>
                </c:pt>
              </c:numCache>
            </c:numRef>
          </c:val>
        </c:ser>
        <c:ser>
          <c:idx val="1"/>
          <c:order val="1"/>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List'!$E$29:$AC$29</c:f>
              <c:numCache>
                <c:formatCode>0.0%</c:formatCode>
                <c:ptCount val="25"/>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numCache>
            </c:numRef>
          </c:val>
        </c:ser>
        <c:ser>
          <c:idx val="2"/>
          <c:order val="2"/>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List'!$E$30:$AC$30</c:f>
              <c:numCache>
                <c:formatCode>0.0%</c:formatCode>
                <c:ptCount val="25"/>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numCache>
            </c:numRef>
          </c:val>
        </c:ser>
        <c:marker val="1"/>
        <c:axId val="117136768"/>
        <c:axId val="117171328"/>
      </c:lineChart>
      <c:catAx>
        <c:axId val="117136768"/>
        <c:scaling>
          <c:orientation val="minMax"/>
        </c:scaling>
        <c:delete val="1"/>
        <c:axPos val="b"/>
        <c:tickLblPos val="none"/>
        <c:crossAx val="117171328"/>
        <c:crosses val="autoZero"/>
        <c:auto val="1"/>
        <c:lblAlgn val="ctr"/>
        <c:lblOffset val="100"/>
      </c:catAx>
      <c:valAx>
        <c:axId val="117171328"/>
        <c:scaling>
          <c:orientation val="minMax"/>
          <c:max val="0.95000000000000062"/>
          <c:min val="0.65000000000002034"/>
        </c:scaling>
        <c:delete val="1"/>
        <c:axPos val="l"/>
        <c:numFmt formatCode="General" sourceLinked="1"/>
        <c:tickLblPos val="none"/>
        <c:crossAx val="11713676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 Research Institute'!$E$7</c:f>
              <c:strCache>
                <c:ptCount val="1"/>
                <c:pt idx="0">
                  <c:v>Actual</c:v>
                </c:pt>
              </c:strCache>
            </c:strRef>
          </c:tx>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Institute'!$R$7:$AC$7</c:f>
              <c:numCache>
                <c:formatCode>General</c:formatCode>
                <c:ptCount val="12"/>
                <c:pt idx="2" formatCode="&quot;£&quot;#,##0;[Red]\-&quot;£&quot;#,##0">
                  <c:v>115621</c:v>
                </c:pt>
                <c:pt idx="5" formatCode="&quot;£&quot;#,##0;[Red]\-&quot;£&quot;#,##0">
                  <c:v>120815</c:v>
                </c:pt>
              </c:numCache>
            </c:numRef>
          </c:val>
        </c:ser>
        <c:ser>
          <c:idx val="1"/>
          <c:order val="1"/>
          <c:tx>
            <c:strRef>
              <c:f>'GJ Research Institute'!$E$8</c:f>
              <c:strCache>
                <c:ptCount val="1"/>
                <c:pt idx="0">
                  <c:v>Target</c:v>
                </c:pt>
              </c:strCache>
            </c:strRef>
          </c:tx>
          <c:spPr>
            <a:ln>
              <a:solidFill>
                <a:srgbClr val="00B050"/>
              </a:solidFill>
            </a:ln>
          </c:spPr>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Institute'!$R$8:$AC$8</c:f>
              <c:numCache>
                <c:formatCode>General</c:formatCode>
                <c:ptCount val="12"/>
              </c:numCache>
            </c:numRef>
          </c:val>
        </c:ser>
        <c:marker val="1"/>
        <c:axId val="118822400"/>
        <c:axId val="118823936"/>
      </c:lineChart>
      <c:dateAx>
        <c:axId val="118822400"/>
        <c:scaling>
          <c:orientation val="minMax"/>
        </c:scaling>
        <c:delete val="1"/>
        <c:axPos val="b"/>
        <c:numFmt formatCode="mmm\-yy" sourceLinked="1"/>
        <c:tickLblPos val="none"/>
        <c:crossAx val="118823936"/>
        <c:crosses val="autoZero"/>
        <c:auto val="1"/>
        <c:lblOffset val="100"/>
      </c:dateAx>
      <c:valAx>
        <c:axId val="118823936"/>
        <c:scaling>
          <c:orientation val="minMax"/>
          <c:max val="0.95000000000000062"/>
          <c:min val="0.60000000000000064"/>
        </c:scaling>
        <c:delete val="1"/>
        <c:axPos val="l"/>
        <c:numFmt formatCode="General" sourceLinked="1"/>
        <c:tickLblPos val="none"/>
        <c:crossAx val="11882240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Institute'!$E$22</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Institute'!$H$22:$AC$22</c:f>
              <c:numCache>
                <c:formatCode>General</c:formatCode>
                <c:ptCount val="22"/>
                <c:pt idx="0" formatCode="0%">
                  <c:v>0.54</c:v>
                </c:pt>
                <c:pt idx="3" formatCode="0%">
                  <c:v>0.45</c:v>
                </c:pt>
                <c:pt idx="6" formatCode="0%">
                  <c:v>0.91</c:v>
                </c:pt>
                <c:pt idx="9" formatCode="0%">
                  <c:v>0.74</c:v>
                </c:pt>
                <c:pt idx="12" formatCode="0%">
                  <c:v>0.87</c:v>
                </c:pt>
                <c:pt idx="15" formatCode="0%">
                  <c:v>0.81</c:v>
                </c:pt>
              </c:numCache>
            </c:numRef>
          </c:val>
        </c:ser>
        <c:ser>
          <c:idx val="1"/>
          <c:order val="1"/>
          <c:tx>
            <c:strRef>
              <c:f>'GJ Research Institute'!$E$23</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Institute'!$H$23:$AC$23</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18854016"/>
        <c:axId val="118855552"/>
      </c:lineChart>
      <c:dateAx>
        <c:axId val="118854016"/>
        <c:scaling>
          <c:orientation val="minMax"/>
        </c:scaling>
        <c:delete val="1"/>
        <c:axPos val="b"/>
        <c:numFmt formatCode="mmm\-yy" sourceLinked="1"/>
        <c:tickLblPos val="none"/>
        <c:crossAx val="118855552"/>
        <c:crosses val="autoZero"/>
        <c:auto val="1"/>
        <c:lblOffset val="100"/>
      </c:dateAx>
      <c:valAx>
        <c:axId val="118855552"/>
        <c:scaling>
          <c:orientation val="minMax"/>
          <c:max val="0.9"/>
          <c:min val="0.5"/>
        </c:scaling>
        <c:delete val="1"/>
        <c:axPos val="l"/>
        <c:numFmt formatCode="0%" sourceLinked="1"/>
        <c:tickLblPos val="none"/>
        <c:crossAx val="11885401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Institute'!$E$25</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Institute'!$H$25:$AC$25</c:f>
              <c:numCache>
                <c:formatCode>General</c:formatCode>
                <c:ptCount val="22"/>
                <c:pt idx="0" formatCode="0%">
                  <c:v>0.56999999999999995</c:v>
                </c:pt>
                <c:pt idx="3" formatCode="0%">
                  <c:v>0.49</c:v>
                </c:pt>
                <c:pt idx="6" formatCode="0%">
                  <c:v>0.57999999999999996</c:v>
                </c:pt>
                <c:pt idx="9" formatCode="0%">
                  <c:v>0.82</c:v>
                </c:pt>
                <c:pt idx="12" formatCode="0%">
                  <c:v>0.72</c:v>
                </c:pt>
                <c:pt idx="15" formatCode="0%">
                  <c:v>0.74</c:v>
                </c:pt>
              </c:numCache>
            </c:numRef>
          </c:val>
        </c:ser>
        <c:ser>
          <c:idx val="1"/>
          <c:order val="1"/>
          <c:tx>
            <c:strRef>
              <c:f>'GJ Research Institute'!$E$26</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Institute'!$H$26:$AC$26</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18904320"/>
        <c:axId val="118905856"/>
      </c:lineChart>
      <c:dateAx>
        <c:axId val="118904320"/>
        <c:scaling>
          <c:orientation val="minMax"/>
        </c:scaling>
        <c:delete val="1"/>
        <c:axPos val="b"/>
        <c:numFmt formatCode="mmm\-yy" sourceLinked="1"/>
        <c:tickLblPos val="none"/>
        <c:crossAx val="118905856"/>
        <c:crosses val="autoZero"/>
        <c:auto val="1"/>
        <c:lblOffset val="100"/>
      </c:dateAx>
      <c:valAx>
        <c:axId val="118905856"/>
        <c:scaling>
          <c:orientation val="minMax"/>
          <c:max val="0.9"/>
          <c:min val="0.5"/>
        </c:scaling>
        <c:delete val="1"/>
        <c:axPos val="l"/>
        <c:numFmt formatCode="0%" sourceLinked="1"/>
        <c:tickLblPos val="none"/>
        <c:crossAx val="11890432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Institute'!$E$4</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Institute'!$H$4:$AC$4</c:f>
              <c:numCache>
                <c:formatCode>General</c:formatCode>
                <c:ptCount val="22"/>
                <c:pt idx="0">
                  <c:v>4</c:v>
                </c:pt>
                <c:pt idx="3" formatCode="0">
                  <c:v>6</c:v>
                </c:pt>
                <c:pt idx="6" formatCode="0">
                  <c:v>7</c:v>
                </c:pt>
                <c:pt idx="9" formatCode="0">
                  <c:v>10</c:v>
                </c:pt>
                <c:pt idx="12">
                  <c:v>9</c:v>
                </c:pt>
                <c:pt idx="15">
                  <c:v>6</c:v>
                </c:pt>
              </c:numCache>
            </c:numRef>
          </c:val>
        </c:ser>
        <c:ser>
          <c:idx val="1"/>
          <c:order val="1"/>
          <c:tx>
            <c:strRef>
              <c:f>'GJ Research Institute'!$E$5</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Institute'!$H$5:$AC$5</c:f>
              <c:numCache>
                <c:formatCode>General</c:formatCode>
                <c:ptCount val="22"/>
                <c:pt idx="0">
                  <c:v>6</c:v>
                </c:pt>
                <c:pt idx="3" formatCode="0">
                  <c:v>6</c:v>
                </c:pt>
                <c:pt idx="6" formatCode="0">
                  <c:v>6</c:v>
                </c:pt>
                <c:pt idx="9" formatCode="0">
                  <c:v>6</c:v>
                </c:pt>
                <c:pt idx="12">
                  <c:v>6</c:v>
                </c:pt>
                <c:pt idx="15" formatCode="0">
                  <c:v>6</c:v>
                </c:pt>
                <c:pt idx="18" formatCode="0">
                  <c:v>6</c:v>
                </c:pt>
                <c:pt idx="21" formatCode="0">
                  <c:v>6</c:v>
                </c:pt>
              </c:numCache>
            </c:numRef>
          </c:val>
        </c:ser>
        <c:marker val="1"/>
        <c:axId val="117103232"/>
        <c:axId val="118935936"/>
      </c:lineChart>
      <c:dateAx>
        <c:axId val="117103232"/>
        <c:scaling>
          <c:orientation val="minMax"/>
        </c:scaling>
        <c:delete val="1"/>
        <c:axPos val="b"/>
        <c:numFmt formatCode="mmm\-yy" sourceLinked="1"/>
        <c:tickLblPos val="none"/>
        <c:crossAx val="118935936"/>
        <c:crosses val="autoZero"/>
        <c:auto val="1"/>
        <c:lblOffset val="100"/>
      </c:dateAx>
      <c:valAx>
        <c:axId val="118935936"/>
        <c:scaling>
          <c:orientation val="minMax"/>
          <c:max val="10"/>
          <c:min val="3"/>
        </c:scaling>
        <c:delete val="1"/>
        <c:axPos val="l"/>
        <c:numFmt formatCode="General" sourceLinked="1"/>
        <c:tickLblPos val="none"/>
        <c:crossAx val="11710323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Institute'!$E$17</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Institute'!$H$17:$AC$17</c:f>
              <c:numCache>
                <c:formatCode>General</c:formatCode>
                <c:ptCount val="22"/>
                <c:pt idx="0" formatCode="&quot;£&quot;#,##0">
                  <c:v>29230</c:v>
                </c:pt>
                <c:pt idx="3" formatCode="&quot;£&quot;#,##0">
                  <c:v>50402</c:v>
                </c:pt>
                <c:pt idx="6" formatCode="&quot;£&quot;#,##0">
                  <c:v>109182</c:v>
                </c:pt>
                <c:pt idx="9" formatCode="&quot;£&quot;#,##0">
                  <c:v>212293</c:v>
                </c:pt>
                <c:pt idx="12" formatCode="&quot;£&quot;#,##0">
                  <c:v>72470.33</c:v>
                </c:pt>
                <c:pt idx="15" formatCode="&quot;£&quot;#,##0">
                  <c:v>100916.43</c:v>
                </c:pt>
              </c:numCache>
            </c:numRef>
          </c:val>
        </c:ser>
        <c:ser>
          <c:idx val="1"/>
          <c:order val="1"/>
          <c:tx>
            <c:strRef>
              <c:f>'GJ Research Institute'!$E$18</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Institute'!$H$18:$AC$18</c:f>
              <c:numCache>
                <c:formatCode>General</c:formatCode>
                <c:ptCount val="22"/>
                <c:pt idx="0" formatCode="&quot;£&quot;#,##0">
                  <c:v>180000</c:v>
                </c:pt>
                <c:pt idx="3" formatCode="&quot;£&quot;#,##0">
                  <c:v>180000</c:v>
                </c:pt>
                <c:pt idx="6" formatCode="&quot;£&quot;#,##0">
                  <c:v>180000</c:v>
                </c:pt>
                <c:pt idx="9" formatCode="&quot;£&quot;#,##0">
                  <c:v>180000</c:v>
                </c:pt>
                <c:pt idx="12" formatCode="&quot;£&quot;#,##0">
                  <c:v>180000</c:v>
                </c:pt>
                <c:pt idx="15" formatCode="&quot;£&quot;#,##0">
                  <c:v>180000</c:v>
                </c:pt>
                <c:pt idx="18" formatCode="&quot;£&quot;#,##0">
                  <c:v>180000</c:v>
                </c:pt>
                <c:pt idx="21" formatCode="&quot;£&quot;#,##0">
                  <c:v>180000</c:v>
                </c:pt>
              </c:numCache>
            </c:numRef>
          </c:val>
        </c:ser>
        <c:marker val="1"/>
        <c:axId val="125775872"/>
        <c:axId val="125777408"/>
      </c:lineChart>
      <c:dateAx>
        <c:axId val="125775872"/>
        <c:scaling>
          <c:orientation val="minMax"/>
        </c:scaling>
        <c:delete val="1"/>
        <c:axPos val="b"/>
        <c:numFmt formatCode="mmm\-yy" sourceLinked="1"/>
        <c:tickLblPos val="none"/>
        <c:crossAx val="125777408"/>
        <c:crosses val="autoZero"/>
        <c:auto val="1"/>
        <c:lblOffset val="100"/>
      </c:dateAx>
      <c:valAx>
        <c:axId val="125777408"/>
        <c:scaling>
          <c:orientation val="minMax"/>
          <c:max val="215000"/>
          <c:min val="0"/>
        </c:scaling>
        <c:delete val="1"/>
        <c:axPos val="l"/>
        <c:numFmt formatCode="&quot;£&quot;#,##0" sourceLinked="1"/>
        <c:tickLblPos val="none"/>
        <c:crossAx val="12577587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Institute'!$E$28</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Institute'!$H$28:$AC$28</c:f>
              <c:numCache>
                <c:formatCode>General</c:formatCode>
                <c:ptCount val="22"/>
                <c:pt idx="0">
                  <c:v>2</c:v>
                </c:pt>
                <c:pt idx="3" formatCode="0">
                  <c:v>1</c:v>
                </c:pt>
                <c:pt idx="6" formatCode="0">
                  <c:v>1</c:v>
                </c:pt>
                <c:pt idx="9" formatCode="0">
                  <c:v>2</c:v>
                </c:pt>
                <c:pt idx="12">
                  <c:v>0</c:v>
                </c:pt>
                <c:pt idx="15">
                  <c:v>1</c:v>
                </c:pt>
              </c:numCache>
            </c:numRef>
          </c:val>
        </c:ser>
        <c:ser>
          <c:idx val="1"/>
          <c:order val="1"/>
          <c:tx>
            <c:strRef>
              <c:f>'GJ Research Institute'!$E$29</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Institute'!$H$29:$AC$29</c:f>
              <c:numCache>
                <c:formatCode>General</c:formatCode>
                <c:ptCount val="22"/>
                <c:pt idx="0">
                  <c:v>2</c:v>
                </c:pt>
                <c:pt idx="3" formatCode="0">
                  <c:v>2</c:v>
                </c:pt>
                <c:pt idx="6" formatCode="0">
                  <c:v>2</c:v>
                </c:pt>
                <c:pt idx="9" formatCode="0">
                  <c:v>2</c:v>
                </c:pt>
                <c:pt idx="12">
                  <c:v>2</c:v>
                </c:pt>
                <c:pt idx="15" formatCode="0">
                  <c:v>2</c:v>
                </c:pt>
                <c:pt idx="18" formatCode="0">
                  <c:v>2</c:v>
                </c:pt>
                <c:pt idx="21" formatCode="0">
                  <c:v>2</c:v>
                </c:pt>
              </c:numCache>
            </c:numRef>
          </c:val>
        </c:ser>
        <c:marker val="1"/>
        <c:axId val="125822080"/>
        <c:axId val="125823616"/>
      </c:lineChart>
      <c:dateAx>
        <c:axId val="125822080"/>
        <c:scaling>
          <c:orientation val="minMax"/>
        </c:scaling>
        <c:delete val="1"/>
        <c:axPos val="b"/>
        <c:numFmt formatCode="mmm\-yy" sourceLinked="1"/>
        <c:tickLblPos val="none"/>
        <c:crossAx val="125823616"/>
        <c:crosses val="autoZero"/>
        <c:auto val="1"/>
        <c:lblOffset val="100"/>
      </c:dateAx>
      <c:valAx>
        <c:axId val="125823616"/>
        <c:scaling>
          <c:orientation val="minMax"/>
          <c:max val="4"/>
          <c:min val="0"/>
        </c:scaling>
        <c:delete val="1"/>
        <c:axPos val="l"/>
        <c:numFmt formatCode="General" sourceLinked="1"/>
        <c:tickLblPos val="none"/>
        <c:crossAx val="1258220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Institute'!$E$13</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Institute'!$H$13:$AC$13</c:f>
              <c:numCache>
                <c:formatCode>General</c:formatCode>
                <c:ptCount val="22"/>
                <c:pt idx="12" formatCode="0.00%">
                  <c:v>1</c:v>
                </c:pt>
                <c:pt idx="15" formatCode="0.00%">
                  <c:v>0.61</c:v>
                </c:pt>
              </c:numCache>
            </c:numRef>
          </c:val>
        </c:ser>
        <c:ser>
          <c:idx val="1"/>
          <c:order val="1"/>
          <c:tx>
            <c:strRef>
              <c:f>'GJ Research Institute'!$E$14</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Institute'!$H$14:$AC$14</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25851904"/>
        <c:axId val="125857792"/>
      </c:lineChart>
      <c:dateAx>
        <c:axId val="125851904"/>
        <c:scaling>
          <c:orientation val="minMax"/>
        </c:scaling>
        <c:delete val="1"/>
        <c:axPos val="b"/>
        <c:numFmt formatCode="mmm\-yy" sourceLinked="1"/>
        <c:tickLblPos val="none"/>
        <c:crossAx val="125857792"/>
        <c:crosses val="autoZero"/>
        <c:auto val="1"/>
        <c:lblOffset val="100"/>
      </c:dateAx>
      <c:valAx>
        <c:axId val="125857792"/>
        <c:scaling>
          <c:orientation val="minMax"/>
          <c:max val="0.95000000000000062"/>
          <c:min val="0.60000000000000064"/>
        </c:scaling>
        <c:delete val="1"/>
        <c:axPos val="l"/>
        <c:numFmt formatCode="0.00%" sourceLinked="1"/>
        <c:tickLblPos val="none"/>
        <c:crossAx val="12585190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orientation="portrait"/>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Institute'!$E$10</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Institute'!$H$10:$AC$10</c:f>
              <c:numCache>
                <c:formatCode>General</c:formatCode>
                <c:ptCount val="22"/>
                <c:pt idx="12" formatCode="0.00%">
                  <c:v>1</c:v>
                </c:pt>
                <c:pt idx="15" formatCode="0.00%">
                  <c:v>1</c:v>
                </c:pt>
              </c:numCache>
            </c:numRef>
          </c:val>
        </c:ser>
        <c:ser>
          <c:idx val="1"/>
          <c:order val="1"/>
          <c:tx>
            <c:strRef>
              <c:f>'GJ Research Institute'!$E$11</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Institute'!$H$11:$AC$11</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25873536"/>
        <c:axId val="125875328"/>
      </c:lineChart>
      <c:dateAx>
        <c:axId val="125873536"/>
        <c:scaling>
          <c:orientation val="minMax"/>
        </c:scaling>
        <c:delete val="1"/>
        <c:axPos val="b"/>
        <c:numFmt formatCode="mmm\-yy" sourceLinked="1"/>
        <c:tickLblPos val="none"/>
        <c:crossAx val="125875328"/>
        <c:crosses val="autoZero"/>
        <c:auto val="1"/>
        <c:lblOffset val="100"/>
      </c:dateAx>
      <c:valAx>
        <c:axId val="125875328"/>
        <c:scaling>
          <c:orientation val="minMax"/>
          <c:max val="0.95000000000000062"/>
          <c:min val="0.60000000000000064"/>
        </c:scaling>
        <c:delete val="1"/>
        <c:axPos val="l"/>
        <c:numFmt formatCode="0.00%" sourceLinked="1"/>
        <c:tickLblPos val="none"/>
        <c:crossAx val="12587353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GJNH!$E$105</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GJNH!$F$105:$AC$105</c:f>
              <c:numCache>
                <c:formatCode>0</c:formatCode>
                <c:ptCount val="24"/>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25</c:v>
                </c:pt>
                <c:pt idx="16">
                  <c:v>24</c:v>
                </c:pt>
              </c:numCache>
            </c:numRef>
          </c:val>
        </c:ser>
        <c:ser>
          <c:idx val="1"/>
          <c:order val="1"/>
          <c:tx>
            <c:strRef>
              <c:f>GJNH!$E$106</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GJNH!$F$106:$AC$106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8784384"/>
        <c:axId val="98785920"/>
      </c:lineChart>
      <c:dateAx>
        <c:axId val="98784384"/>
        <c:scaling>
          <c:orientation val="minMax"/>
        </c:scaling>
        <c:delete val="1"/>
        <c:axPos val="b"/>
        <c:numFmt formatCode="mmm\-yy" sourceLinked="1"/>
        <c:tickLblPos val="none"/>
        <c:crossAx val="98785920"/>
        <c:crosses val="autoZero"/>
        <c:auto val="1"/>
        <c:lblOffset val="100"/>
      </c:dateAx>
      <c:valAx>
        <c:axId val="98785920"/>
        <c:scaling>
          <c:orientation val="minMax"/>
          <c:max val="8"/>
          <c:min val="-2.0000000000000011E-2"/>
        </c:scaling>
        <c:delete val="1"/>
        <c:axPos val="l"/>
        <c:numFmt formatCode="0" sourceLinked="1"/>
        <c:tickLblPos val="none"/>
        <c:crossAx val="987843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Hotel'!$E$7</c:f>
              <c:strCache>
                <c:ptCount val="1"/>
                <c:pt idx="0">
                  <c:v>Actual %</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Hotel'!$F$7:$AC$7</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numCache>
            </c:numRef>
          </c:val>
        </c:ser>
        <c:ser>
          <c:idx val="1"/>
          <c:order val="1"/>
          <c:tx>
            <c:strRef>
              <c:f>'GJ Conference Hotel'!$E$8</c:f>
              <c:strCache>
                <c:ptCount val="1"/>
                <c:pt idx="0">
                  <c:v>Upper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Hotel'!$F$8:$AC$8</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 Conference Hotel'!$E$9</c:f>
              <c:strCache>
                <c:ptCount val="1"/>
                <c:pt idx="0">
                  <c:v>Lower</c:v>
                </c:pt>
              </c:strCache>
            </c:strRef>
          </c:tx>
          <c:spPr>
            <a:ln>
              <a:solidFill>
                <a:srgbClr val="FF000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Hotel'!$F$9:$AC$9</c:f>
              <c:numCache>
                <c:formatCode>0%</c:formatCode>
                <c:ptCount val="24"/>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pt idx="21">
                  <c:v>0.59</c:v>
                </c:pt>
                <c:pt idx="22">
                  <c:v>0.59</c:v>
                </c:pt>
                <c:pt idx="23">
                  <c:v>0.59</c:v>
                </c:pt>
              </c:numCache>
            </c:numRef>
          </c:val>
        </c:ser>
        <c:marker val="1"/>
        <c:axId val="126004224"/>
        <c:axId val="126022400"/>
      </c:lineChart>
      <c:dateAx>
        <c:axId val="126004224"/>
        <c:scaling>
          <c:orientation val="minMax"/>
        </c:scaling>
        <c:delete val="1"/>
        <c:axPos val="b"/>
        <c:numFmt formatCode="mmm\-yy" sourceLinked="1"/>
        <c:tickLblPos val="none"/>
        <c:crossAx val="126022400"/>
        <c:crosses val="autoZero"/>
        <c:auto val="1"/>
        <c:lblOffset val="100"/>
      </c:dateAx>
      <c:valAx>
        <c:axId val="126022400"/>
        <c:scaling>
          <c:orientation val="minMax"/>
        </c:scaling>
        <c:delete val="1"/>
        <c:axPos val="l"/>
        <c:numFmt formatCode="0%" sourceLinked="1"/>
        <c:tickLblPos val="none"/>
        <c:crossAx val="12600422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802E-2"/>
          <c:y val="0.12222232915339402"/>
          <c:w val="0.93947090552305235"/>
          <c:h val="0.8555554291823525"/>
        </c:manualLayout>
      </c:layout>
      <c:lineChart>
        <c:grouping val="standard"/>
        <c:ser>
          <c:idx val="0"/>
          <c:order val="0"/>
          <c:tx>
            <c:strRef>
              <c:f>'GJ Conference Hotel'!$E$12</c:f>
              <c:strCache>
                <c:ptCount val="1"/>
                <c:pt idx="0">
                  <c:v>Actual %</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Hotel'!$H$12:$AC$12</c:f>
              <c:numCache>
                <c:formatCode>0</c:formatCode>
                <c:ptCount val="22"/>
                <c:pt idx="0" formatCode="0.00%">
                  <c:v>9.9000000000000008E-3</c:v>
                </c:pt>
                <c:pt idx="3" formatCode="0.00%">
                  <c:v>0</c:v>
                </c:pt>
                <c:pt idx="6" formatCode="0.00%">
                  <c:v>0</c:v>
                </c:pt>
                <c:pt idx="9" formatCode="0.00%">
                  <c:v>0</c:v>
                </c:pt>
                <c:pt idx="12" formatCode="0.00%">
                  <c:v>0</c:v>
                </c:pt>
              </c:numCache>
            </c:numRef>
          </c:val>
        </c:ser>
        <c:ser>
          <c:idx val="1"/>
          <c:order val="1"/>
          <c:tx>
            <c:strRef>
              <c:f>'GJ Conference Hotel'!$E$14</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Hotel'!$H$14:$AC$14</c:f>
              <c:numCache>
                <c:formatCode>0</c:formatCode>
                <c:ptCount val="22"/>
                <c:pt idx="0" formatCode="0.00%">
                  <c:v>5.0000000000000001E-3</c:v>
                </c:pt>
                <c:pt idx="3" formatCode="0.00%">
                  <c:v>5.0000000000000001E-3</c:v>
                </c:pt>
                <c:pt idx="6" formatCode="0.00%">
                  <c:v>5.0000000000000001E-3</c:v>
                </c:pt>
                <c:pt idx="9" formatCode="0.00%">
                  <c:v>5.0000000000000001E-3</c:v>
                </c:pt>
                <c:pt idx="12" formatCode="0.00%">
                  <c:v>5.0000000000000001E-3</c:v>
                </c:pt>
                <c:pt idx="15" formatCode="0.00%">
                  <c:v>5.0000000000000001E-3</c:v>
                </c:pt>
                <c:pt idx="18" formatCode="0.00%">
                  <c:v>5.0000000000000001E-3</c:v>
                </c:pt>
                <c:pt idx="21" formatCode="0.00%">
                  <c:v>5.0000000000000001E-3</c:v>
                </c:pt>
              </c:numCache>
            </c:numRef>
          </c:val>
        </c:ser>
        <c:marker val="1"/>
        <c:axId val="126098816"/>
        <c:axId val="126125184"/>
      </c:lineChart>
      <c:dateAx>
        <c:axId val="126098816"/>
        <c:scaling>
          <c:orientation val="minMax"/>
        </c:scaling>
        <c:delete val="1"/>
        <c:axPos val="b"/>
        <c:numFmt formatCode="mmm\-yy" sourceLinked="1"/>
        <c:tickLblPos val="none"/>
        <c:crossAx val="126125184"/>
        <c:crosses val="autoZero"/>
        <c:auto val="1"/>
        <c:lblOffset val="100"/>
      </c:dateAx>
      <c:valAx>
        <c:axId val="126125184"/>
        <c:scaling>
          <c:orientation val="minMax"/>
        </c:scaling>
        <c:delete val="1"/>
        <c:axPos val="l"/>
        <c:numFmt formatCode="0.00%" sourceLinked="1"/>
        <c:tickLblPos val="none"/>
        <c:crossAx val="12609881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Hotel'!$E$16</c:f>
              <c:strCache>
                <c:ptCount val="1"/>
                <c:pt idx="0">
                  <c:v>Actual %</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Hotel'!$H$16:$AC$16</c:f>
              <c:numCache>
                <c:formatCode>0</c:formatCode>
                <c:ptCount val="22"/>
                <c:pt idx="0" formatCode="0.00%">
                  <c:v>0</c:v>
                </c:pt>
                <c:pt idx="3" formatCode="0.00%">
                  <c:v>0</c:v>
                </c:pt>
                <c:pt idx="6" formatCode="0.00%">
                  <c:v>0</c:v>
                </c:pt>
                <c:pt idx="9" formatCode="0.00%">
                  <c:v>0</c:v>
                </c:pt>
                <c:pt idx="12" formatCode="0.00%">
                  <c:v>0</c:v>
                </c:pt>
              </c:numCache>
            </c:numRef>
          </c:val>
        </c:ser>
        <c:ser>
          <c:idx val="1"/>
          <c:order val="1"/>
          <c:tx>
            <c:strRef>
              <c:f>'GJ Conference Hotel'!$E$18</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Hotel'!$H$18:$AC$18</c:f>
              <c:numCache>
                <c:formatCode>0</c:formatCode>
                <c:ptCount val="22"/>
                <c:pt idx="0" formatCode="0.00%">
                  <c:v>4.0000000000000001E-3</c:v>
                </c:pt>
                <c:pt idx="3" formatCode="0.00%">
                  <c:v>4.0000000000000001E-3</c:v>
                </c:pt>
                <c:pt idx="6" formatCode="0.00%">
                  <c:v>4.0000000000000001E-3</c:v>
                </c:pt>
                <c:pt idx="9" formatCode="0.00%">
                  <c:v>4.0000000000000001E-3</c:v>
                </c:pt>
                <c:pt idx="12" formatCode="0.00%">
                  <c:v>4.0000000000000001E-3</c:v>
                </c:pt>
                <c:pt idx="15" formatCode="0.00%">
                  <c:v>4.0000000000000001E-3</c:v>
                </c:pt>
                <c:pt idx="18" formatCode="0.00%">
                  <c:v>4.0000000000000001E-3</c:v>
                </c:pt>
                <c:pt idx="21" formatCode="0.00%">
                  <c:v>4.0000000000000001E-3</c:v>
                </c:pt>
              </c:numCache>
            </c:numRef>
          </c:val>
        </c:ser>
        <c:marker val="1"/>
        <c:axId val="126145280"/>
        <c:axId val="126146816"/>
      </c:lineChart>
      <c:dateAx>
        <c:axId val="126145280"/>
        <c:scaling>
          <c:orientation val="minMax"/>
        </c:scaling>
        <c:delete val="1"/>
        <c:axPos val="b"/>
        <c:numFmt formatCode="mmm\-yy" sourceLinked="1"/>
        <c:tickLblPos val="none"/>
        <c:crossAx val="126146816"/>
        <c:crosses val="autoZero"/>
        <c:auto val="1"/>
        <c:lblOffset val="100"/>
      </c:dateAx>
      <c:valAx>
        <c:axId val="126146816"/>
        <c:scaling>
          <c:orientation val="minMax"/>
          <c:min val="-1.0000000000000041E-3"/>
        </c:scaling>
        <c:delete val="1"/>
        <c:axPos val="l"/>
        <c:numFmt formatCode="0.00%" sourceLinked="1"/>
        <c:tickLblPos val="none"/>
        <c:crossAx val="1261452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Hotel'!$E$20</c:f>
              <c:strCache>
                <c:ptCount val="1"/>
                <c:pt idx="0">
                  <c:v>Actual %</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Hotel'!$F$20:$AC$20</c:f>
              <c:numCache>
                <c:formatCode>0.0%</c:formatCode>
                <c:ptCount val="24"/>
                <c:pt idx="0">
                  <c:v>4.9000000000000002E-2</c:v>
                </c:pt>
                <c:pt idx="1">
                  <c:v>3.85E-2</c:v>
                </c:pt>
                <c:pt idx="2">
                  <c:v>0.04</c:v>
                </c:pt>
                <c:pt idx="3">
                  <c:v>4.2999999999999997E-2</c:v>
                </c:pt>
                <c:pt idx="4">
                  <c:v>3.7400000000000003E-2</c:v>
                </c:pt>
                <c:pt idx="5">
                  <c:v>3.1699999999999999E-2</c:v>
                </c:pt>
                <c:pt idx="6">
                  <c:v>2.6700000000000002E-2</c:v>
                </c:pt>
                <c:pt idx="7">
                  <c:v>2.8500000000000001E-2</c:v>
                </c:pt>
                <c:pt idx="8">
                  <c:v>9.2999999999999992E-3</c:v>
                </c:pt>
                <c:pt idx="9">
                  <c:v>2.41E-2</c:v>
                </c:pt>
                <c:pt idx="10">
                  <c:v>2E-3</c:v>
                </c:pt>
                <c:pt idx="11">
                  <c:v>2.0899999999999998E-2</c:v>
                </c:pt>
                <c:pt idx="12">
                  <c:v>2.2599999999999999E-2</c:v>
                </c:pt>
                <c:pt idx="13">
                  <c:v>2.87E-2</c:v>
                </c:pt>
                <c:pt idx="14">
                  <c:v>2.7799999999999998E-2</c:v>
                </c:pt>
                <c:pt idx="15">
                  <c:v>2.01E-2</c:v>
                </c:pt>
              </c:numCache>
            </c:numRef>
          </c:val>
        </c:ser>
        <c:ser>
          <c:idx val="1"/>
          <c:order val="1"/>
          <c:tx>
            <c:strRef>
              <c:f>'GJ Conference Hotel'!$E$21</c:f>
              <c:strCache>
                <c:ptCount val="1"/>
                <c:pt idx="0">
                  <c:v>Target</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Hotel'!$F$21:$AC$21</c:f>
              <c:numCache>
                <c:formatCode>0.00%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126183296"/>
        <c:axId val="126184832"/>
      </c:lineChart>
      <c:dateAx>
        <c:axId val="126183296"/>
        <c:scaling>
          <c:orientation val="minMax"/>
        </c:scaling>
        <c:delete val="1"/>
        <c:axPos val="b"/>
        <c:numFmt formatCode="mmm\-yy" sourceLinked="1"/>
        <c:tickLblPos val="none"/>
        <c:crossAx val="126184832"/>
        <c:crosses val="autoZero"/>
        <c:auto val="1"/>
        <c:lblOffset val="100"/>
      </c:dateAx>
      <c:valAx>
        <c:axId val="126184832"/>
        <c:scaling>
          <c:orientation val="minMax"/>
        </c:scaling>
        <c:delete val="1"/>
        <c:axPos val="l"/>
        <c:numFmt formatCode="0.0%" sourceLinked="1"/>
        <c:tickLblPos val="none"/>
        <c:crossAx val="1261832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Hotel'!$E$24</c:f>
              <c:strCache>
                <c:ptCount val="1"/>
                <c:pt idx="0">
                  <c:v>Actual %</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Hotel'!$H$24:$AC$24</c:f>
              <c:numCache>
                <c:formatCode>General</c:formatCode>
                <c:ptCount val="22"/>
                <c:pt idx="0" formatCode="0%">
                  <c:v>0.75</c:v>
                </c:pt>
                <c:pt idx="3" formatCode="0%">
                  <c:v>0.74</c:v>
                </c:pt>
                <c:pt idx="6" formatCode="0%">
                  <c:v>0.7</c:v>
                </c:pt>
                <c:pt idx="9" formatCode="0%">
                  <c:v>0.92</c:v>
                </c:pt>
                <c:pt idx="10" formatCode="0.0%">
                  <c:v>0.93020000000000003</c:v>
                </c:pt>
                <c:pt idx="11" formatCode="0.0%">
                  <c:v>0.93020000000000003</c:v>
                </c:pt>
                <c:pt idx="12" formatCode="0.0%">
                  <c:v>0.91</c:v>
                </c:pt>
                <c:pt idx="13" formatCode="0.0%">
                  <c:v>0.89</c:v>
                </c:pt>
              </c:numCache>
            </c:numRef>
          </c:val>
        </c:ser>
        <c:ser>
          <c:idx val="1"/>
          <c:order val="1"/>
          <c:tx>
            <c:strRef>
              <c:f>'GJ Conference Hotel'!$E$25</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Hotel'!$H$25:$AC$25</c:f>
              <c:numCache>
                <c:formatCode>General</c:formatCode>
                <c:ptCount val="22"/>
                <c:pt idx="0" formatCode="0%">
                  <c:v>0.8</c:v>
                </c:pt>
                <c:pt idx="3" formatCode="0%">
                  <c:v>0.8</c:v>
                </c:pt>
                <c:pt idx="6" formatCode="0%">
                  <c:v>0.8</c:v>
                </c:pt>
                <c:pt idx="9" formatCode="0%">
                  <c:v>0.8</c:v>
                </c:pt>
                <c:pt idx="12" formatCode="0%">
                  <c:v>0.8</c:v>
                </c:pt>
                <c:pt idx="15" formatCode="0%">
                  <c:v>0.8</c:v>
                </c:pt>
                <c:pt idx="18" formatCode="0%">
                  <c:v>0.8</c:v>
                </c:pt>
                <c:pt idx="21" formatCode="0%">
                  <c:v>0.8</c:v>
                </c:pt>
              </c:numCache>
            </c:numRef>
          </c:val>
        </c:ser>
        <c:marker val="1"/>
        <c:axId val="126204928"/>
        <c:axId val="126219008"/>
      </c:lineChart>
      <c:dateAx>
        <c:axId val="126204928"/>
        <c:scaling>
          <c:orientation val="minMax"/>
        </c:scaling>
        <c:delete val="1"/>
        <c:axPos val="b"/>
        <c:numFmt formatCode="mmm\-yy" sourceLinked="1"/>
        <c:tickLblPos val="none"/>
        <c:crossAx val="126219008"/>
        <c:crosses val="autoZero"/>
        <c:auto val="1"/>
        <c:lblOffset val="100"/>
      </c:dateAx>
      <c:valAx>
        <c:axId val="126219008"/>
        <c:scaling>
          <c:orientation val="minMax"/>
          <c:min val="0.4"/>
        </c:scaling>
        <c:delete val="1"/>
        <c:axPos val="l"/>
        <c:numFmt formatCode="0%" sourceLinked="1"/>
        <c:tickLblPos val="none"/>
        <c:crossAx val="12620492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Hotel'!$E$28</c:f>
              <c:strCache>
                <c:ptCount val="1"/>
                <c:pt idx="0">
                  <c:v>Variance</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Hotel'!$H$28:$AC$28</c:f>
              <c:numCache>
                <c:formatCode>0.0%</c:formatCode>
                <c:ptCount val="22"/>
                <c:pt idx="0">
                  <c:v>-0.45669999999999999</c:v>
                </c:pt>
                <c:pt idx="1">
                  <c:v>-0.34470000000000001</c:v>
                </c:pt>
                <c:pt idx="2">
                  <c:v>-0.37659999999999999</c:v>
                </c:pt>
                <c:pt idx="3">
                  <c:v>-0.2177</c:v>
                </c:pt>
                <c:pt idx="4">
                  <c:v>-0.14000000000000001</c:v>
                </c:pt>
                <c:pt idx="5">
                  <c:v>-2.6100000000000002E-2</c:v>
                </c:pt>
                <c:pt idx="6">
                  <c:v>-4.0899999999999999E-2</c:v>
                </c:pt>
                <c:pt idx="7">
                  <c:v>-4.0399999999999998E-2</c:v>
                </c:pt>
                <c:pt idx="8">
                  <c:v>-0.15590000000000001</c:v>
                </c:pt>
                <c:pt idx="9">
                  <c:v>-0.15</c:v>
                </c:pt>
                <c:pt idx="10">
                  <c:v>0.186</c:v>
                </c:pt>
                <c:pt idx="11">
                  <c:v>0.90239999999999998</c:v>
                </c:pt>
                <c:pt idx="12">
                  <c:v>-3.4299999999999997E-2</c:v>
                </c:pt>
                <c:pt idx="13">
                  <c:v>-0.64400000000000002</c:v>
                </c:pt>
                <c:pt idx="14">
                  <c:v>-0.48530000000000001</c:v>
                </c:pt>
              </c:numCache>
            </c:numRef>
          </c:val>
        </c:ser>
        <c:ser>
          <c:idx val="1"/>
          <c:order val="1"/>
          <c:tx>
            <c:strRef>
              <c:f>'GJ Conference Hotel'!$E$29</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Hotel'!$H$29:$AC$29</c:f>
              <c:numCache>
                <c:formatCode>0.00%</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er>
        <c:marker val="1"/>
        <c:axId val="126243200"/>
        <c:axId val="126244736"/>
      </c:lineChart>
      <c:dateAx>
        <c:axId val="126243200"/>
        <c:scaling>
          <c:orientation val="minMax"/>
        </c:scaling>
        <c:delete val="1"/>
        <c:axPos val="b"/>
        <c:numFmt formatCode="mmm\-yy" sourceLinked="1"/>
        <c:tickLblPos val="none"/>
        <c:crossAx val="126244736"/>
        <c:crosses val="autoZero"/>
        <c:auto val="1"/>
        <c:lblOffset val="100"/>
      </c:dateAx>
      <c:valAx>
        <c:axId val="126244736"/>
        <c:scaling>
          <c:orientation val="minMax"/>
          <c:max val="0.95000000000000062"/>
          <c:min val="-1"/>
        </c:scaling>
        <c:delete val="1"/>
        <c:axPos val="l"/>
        <c:numFmt formatCode="0.0%" sourceLinked="1"/>
        <c:tickLblPos val="none"/>
        <c:crossAx val="12624320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Hotel'!$E$31</c:f>
              <c:strCache>
                <c:ptCount val="1"/>
                <c:pt idx="0">
                  <c:v>Variance</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Hotel'!$H$31:$AC$31</c:f>
              <c:numCache>
                <c:formatCode>0.0%</c:formatCode>
                <c:ptCount val="22"/>
                <c:pt idx="0">
                  <c:v>-7.8200000000000006E-2</c:v>
                </c:pt>
                <c:pt idx="1">
                  <c:v>-7.4499999999999997E-2</c:v>
                </c:pt>
                <c:pt idx="2">
                  <c:v>-7.0699999999999999E-2</c:v>
                </c:pt>
                <c:pt idx="3">
                  <c:v>-4.36E-2</c:v>
                </c:pt>
                <c:pt idx="4">
                  <c:v>-2.1899999999999999E-2</c:v>
                </c:pt>
                <c:pt idx="5">
                  <c:v>-5.8999999999999999E-3</c:v>
                </c:pt>
                <c:pt idx="6">
                  <c:v>-1.17E-2</c:v>
                </c:pt>
                <c:pt idx="7">
                  <c:v>-1.1299999999999999E-2</c:v>
                </c:pt>
                <c:pt idx="8">
                  <c:v>-2.7199999999999998E-2</c:v>
                </c:pt>
                <c:pt idx="9">
                  <c:v>2.9700000000000001E-2</c:v>
                </c:pt>
                <c:pt idx="10">
                  <c:v>9.4999999999999998E-3</c:v>
                </c:pt>
                <c:pt idx="11">
                  <c:v>3.2800000000000003E-2</c:v>
                </c:pt>
                <c:pt idx="12">
                  <c:v>-1.18E-2</c:v>
                </c:pt>
                <c:pt idx="13">
                  <c:v>-2.1899999999999999E-2</c:v>
                </c:pt>
                <c:pt idx="14">
                  <c:v>-2.6700000000000002E-2</c:v>
                </c:pt>
              </c:numCache>
            </c:numRef>
          </c:val>
        </c:ser>
        <c:ser>
          <c:idx val="1"/>
          <c:order val="1"/>
          <c:tx>
            <c:strRef>
              <c:f>'GJ Conference Hotel'!$E$32</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Hotel'!$H$32:$AC$32</c:f>
              <c:numCache>
                <c:formatCode>0.00%</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er>
        <c:marker val="1"/>
        <c:axId val="126268928"/>
        <c:axId val="126270464"/>
      </c:lineChart>
      <c:dateAx>
        <c:axId val="126268928"/>
        <c:scaling>
          <c:orientation val="minMax"/>
        </c:scaling>
        <c:delete val="1"/>
        <c:axPos val="b"/>
        <c:numFmt formatCode="mmm\-yy" sourceLinked="1"/>
        <c:tickLblPos val="none"/>
        <c:crossAx val="126270464"/>
        <c:crosses val="autoZero"/>
        <c:auto val="1"/>
        <c:lblOffset val="100"/>
      </c:dateAx>
      <c:valAx>
        <c:axId val="126270464"/>
        <c:scaling>
          <c:orientation val="minMax"/>
          <c:max val="8.0000000000000043E-2"/>
          <c:min val="-8.0000000000000043E-2"/>
        </c:scaling>
        <c:delete val="1"/>
        <c:axPos val="l"/>
        <c:numFmt formatCode="0.0%" sourceLinked="1"/>
        <c:tickLblPos val="none"/>
        <c:crossAx val="12626892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Hotel'!$E$35</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Hotel'!$F$35:$AC$35</c:f>
              <c:numCache>
                <c:formatCode>0.0%</c:formatCode>
                <c:ptCount val="24"/>
                <c:pt idx="0">
                  <c:v>0.73099999999999998</c:v>
                </c:pt>
                <c:pt idx="1">
                  <c:v>0.70699999999999996</c:v>
                </c:pt>
                <c:pt idx="2">
                  <c:v>0.76600000000000001</c:v>
                </c:pt>
                <c:pt idx="3">
                  <c:v>0.79400000000000004</c:v>
                </c:pt>
                <c:pt idx="4">
                  <c:v>0.873</c:v>
                </c:pt>
                <c:pt idx="5">
                  <c:v>0.85099999999999998</c:v>
                </c:pt>
                <c:pt idx="6">
                  <c:v>0.83320000000000005</c:v>
                </c:pt>
                <c:pt idx="7">
                  <c:v>0.80700000000000005</c:v>
                </c:pt>
                <c:pt idx="8">
                  <c:v>0.53500000000000003</c:v>
                </c:pt>
                <c:pt idx="9">
                  <c:v>0.55600000000000005</c:v>
                </c:pt>
                <c:pt idx="10">
                  <c:v>0.59399999999999997</c:v>
                </c:pt>
                <c:pt idx="11">
                  <c:v>0.68379999999999996</c:v>
                </c:pt>
                <c:pt idx="12">
                  <c:v>0.58279999999999998</c:v>
                </c:pt>
                <c:pt idx="13">
                  <c:v>0.753</c:v>
                </c:pt>
                <c:pt idx="14">
                  <c:v>0.79800000000000004</c:v>
                </c:pt>
                <c:pt idx="15">
                  <c:v>0.77900000000000003</c:v>
                </c:pt>
                <c:pt idx="16">
                  <c:v>0.91900000000000004</c:v>
                </c:pt>
              </c:numCache>
            </c:numRef>
          </c:val>
        </c:ser>
        <c:ser>
          <c:idx val="1"/>
          <c:order val="1"/>
          <c:tx>
            <c:strRef>
              <c:f>'GJ Conference Hotel'!$E$36</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Hotel'!$F$36:$AC$36</c:f>
              <c:numCache>
                <c:formatCode>0.0%</c:formatCode>
                <c:ptCount val="24"/>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pt idx="12">
                  <c:v>0.75600000000000001</c:v>
                </c:pt>
                <c:pt idx="13">
                  <c:v>0.75600000000000001</c:v>
                </c:pt>
                <c:pt idx="14">
                  <c:v>0.75600000000000001</c:v>
                </c:pt>
                <c:pt idx="15">
                  <c:v>0.75600000000000001</c:v>
                </c:pt>
                <c:pt idx="16">
                  <c:v>0.75600000000000001</c:v>
                </c:pt>
                <c:pt idx="17">
                  <c:v>0.75600000000000001</c:v>
                </c:pt>
                <c:pt idx="18">
                  <c:v>0.75600000000000001</c:v>
                </c:pt>
                <c:pt idx="19">
                  <c:v>0.75600000000000001</c:v>
                </c:pt>
                <c:pt idx="20">
                  <c:v>0.75600000000000001</c:v>
                </c:pt>
                <c:pt idx="21">
                  <c:v>0.75600000000000001</c:v>
                </c:pt>
                <c:pt idx="22">
                  <c:v>0.75600000000000001</c:v>
                </c:pt>
                <c:pt idx="23">
                  <c:v>0.75600000000000001</c:v>
                </c:pt>
              </c:numCache>
            </c:numRef>
          </c:val>
        </c:ser>
        <c:marker val="1"/>
        <c:axId val="126315136"/>
        <c:axId val="126333312"/>
      </c:lineChart>
      <c:dateAx>
        <c:axId val="126315136"/>
        <c:scaling>
          <c:orientation val="minMax"/>
        </c:scaling>
        <c:delete val="1"/>
        <c:axPos val="b"/>
        <c:numFmt formatCode="mmm\-yy" sourceLinked="1"/>
        <c:tickLblPos val="none"/>
        <c:crossAx val="126333312"/>
        <c:crosses val="autoZero"/>
        <c:auto val="1"/>
        <c:lblOffset val="100"/>
      </c:dateAx>
      <c:valAx>
        <c:axId val="126333312"/>
        <c:scaling>
          <c:orientation val="minMax"/>
          <c:max val="0.9"/>
          <c:min val="0.5"/>
        </c:scaling>
        <c:delete val="1"/>
        <c:axPos val="l"/>
        <c:numFmt formatCode="0.0%" sourceLinked="1"/>
        <c:tickLblPos val="none"/>
        <c:crossAx val="12631513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Hotel'!$E$47</c:f>
              <c:strCache>
                <c:ptCount val="1"/>
                <c:pt idx="0">
                  <c:v>Variance</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Hotel'!$F$47:$AC$47</c:f>
              <c:numCache>
                <c:formatCode>0.0%</c:formatCode>
                <c:ptCount val="24"/>
                <c:pt idx="0">
                  <c:v>4.0000000000000001E-3</c:v>
                </c:pt>
                <c:pt idx="1">
                  <c:v>9.9400000000000002E-2</c:v>
                </c:pt>
                <c:pt idx="2">
                  <c:v>0.111</c:v>
                </c:pt>
                <c:pt idx="3">
                  <c:v>0.1431</c:v>
                </c:pt>
                <c:pt idx="4">
                  <c:v>0.14149999999999999</c:v>
                </c:pt>
                <c:pt idx="5">
                  <c:v>0.1157</c:v>
                </c:pt>
                <c:pt idx="6">
                  <c:v>0.1368</c:v>
                </c:pt>
                <c:pt idx="7">
                  <c:v>0.12889999999999999</c:v>
                </c:pt>
                <c:pt idx="8">
                  <c:v>0.1163</c:v>
                </c:pt>
                <c:pt idx="9">
                  <c:v>0.11799999999999999</c:v>
                </c:pt>
                <c:pt idx="10">
                  <c:v>0.11310000000000001</c:v>
                </c:pt>
                <c:pt idx="11">
                  <c:v>0.10100000000000001</c:v>
                </c:pt>
                <c:pt idx="12">
                  <c:v>-0.14410000000000001</c:v>
                </c:pt>
                <c:pt idx="13">
                  <c:v>-8.5699999999999998E-2</c:v>
                </c:pt>
                <c:pt idx="14">
                  <c:v>-5.3199999999999997E-2</c:v>
                </c:pt>
                <c:pt idx="15">
                  <c:v>-4.3499999999999997E-2</c:v>
                </c:pt>
                <c:pt idx="16">
                  <c:v>1.4E-3</c:v>
                </c:pt>
              </c:numCache>
            </c:numRef>
          </c:val>
        </c:ser>
        <c:ser>
          <c:idx val="1"/>
          <c:order val="1"/>
          <c:tx>
            <c:strRef>
              <c:f>'GJ Conference Hotel'!$E$48</c:f>
              <c:strCache>
                <c:ptCount val="1"/>
                <c:pt idx="0">
                  <c:v>Upper red</c:v>
                </c:pt>
              </c:strCache>
            </c:strRef>
          </c:tx>
          <c:spPr>
            <a:ln>
              <a:solidFill>
                <a:srgbClr val="FF000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Hotel'!$F$48:$AC$48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ser>
          <c:idx val="2"/>
          <c:order val="2"/>
          <c:tx>
            <c:strRef>
              <c:f>'GJ Conference Hotel'!$E$49</c:f>
              <c:strCache>
                <c:ptCount val="1"/>
                <c:pt idx="0">
                  <c:v>Target</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Hotel'!$F$49:$AC$49</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ser>
          <c:idx val="3"/>
          <c:order val="3"/>
          <c:tx>
            <c:strRef>
              <c:f>'GJ Conference Hotel'!$E$50</c:f>
              <c:strCache>
                <c:ptCount val="1"/>
                <c:pt idx="0">
                  <c:v>Lower red</c:v>
                </c:pt>
              </c:strCache>
            </c:strRef>
          </c:tx>
          <c:spPr>
            <a:ln>
              <a:solidFill>
                <a:srgbClr val="FF000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Hotel'!$F$50:$AC$50</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marker val="1"/>
        <c:axId val="126438400"/>
        <c:axId val="126448384"/>
      </c:lineChart>
      <c:dateAx>
        <c:axId val="126438400"/>
        <c:scaling>
          <c:orientation val="minMax"/>
        </c:scaling>
        <c:delete val="1"/>
        <c:axPos val="b"/>
        <c:numFmt formatCode="mmm\-yy" sourceLinked="1"/>
        <c:tickLblPos val="none"/>
        <c:crossAx val="126448384"/>
        <c:crosses val="autoZero"/>
        <c:auto val="1"/>
        <c:lblOffset val="100"/>
      </c:dateAx>
      <c:valAx>
        <c:axId val="126448384"/>
        <c:scaling>
          <c:orientation val="minMax"/>
          <c:max val="0.32000000000001089"/>
          <c:min val="-0.12000000000000002"/>
        </c:scaling>
        <c:delete val="1"/>
        <c:axPos val="l"/>
        <c:numFmt formatCode="0.0%" sourceLinked="1"/>
        <c:tickLblPos val="none"/>
        <c:crossAx val="12643840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Hotel'!$E$38</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Hotel'!$F$38:$AC$38</c:f>
              <c:numCache>
                <c:formatCode>0.0%</c:formatCode>
                <c:ptCount val="24"/>
                <c:pt idx="0">
                  <c:v>0.54800000000000004</c:v>
                </c:pt>
                <c:pt idx="1">
                  <c:v>0.73199999999999998</c:v>
                </c:pt>
                <c:pt idx="2">
                  <c:v>0.66800000000000004</c:v>
                </c:pt>
                <c:pt idx="3">
                  <c:v>0.45700000000000002</c:v>
                </c:pt>
                <c:pt idx="4">
                  <c:v>0.76700000000000002</c:v>
                </c:pt>
                <c:pt idx="5">
                  <c:v>0.72699999999999998</c:v>
                </c:pt>
                <c:pt idx="6">
                  <c:v>0.68500000000000005</c:v>
                </c:pt>
                <c:pt idx="7">
                  <c:v>0.75870000000000004</c:v>
                </c:pt>
                <c:pt idx="8">
                  <c:v>0.36799999999999999</c:v>
                </c:pt>
                <c:pt idx="9">
                  <c:v>0.378</c:v>
                </c:pt>
                <c:pt idx="10">
                  <c:v>0.56100000000000005</c:v>
                </c:pt>
                <c:pt idx="11">
                  <c:v>0.74919999999999998</c:v>
                </c:pt>
                <c:pt idx="12">
                  <c:v>0.504</c:v>
                </c:pt>
                <c:pt idx="13">
                  <c:v>0.622</c:v>
                </c:pt>
                <c:pt idx="14">
                  <c:v>0.54600000000000004</c:v>
                </c:pt>
                <c:pt idx="15">
                  <c:v>0.32300000000000001</c:v>
                </c:pt>
                <c:pt idx="16">
                  <c:v>0.43099999999999999</c:v>
                </c:pt>
              </c:numCache>
            </c:numRef>
          </c:val>
        </c:ser>
        <c:ser>
          <c:idx val="1"/>
          <c:order val="1"/>
          <c:tx>
            <c:strRef>
              <c:f>'GJ Conference Hotel'!$E$39</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Hotel'!$F$39:$AC$39</c:f>
              <c:numCache>
                <c:formatCode>0.0%</c:formatCode>
                <c:ptCount val="24"/>
                <c:pt idx="0">
                  <c:v>0.63</c:v>
                </c:pt>
                <c:pt idx="1">
                  <c:v>0.63</c:v>
                </c:pt>
                <c:pt idx="2">
                  <c:v>0.63</c:v>
                </c:pt>
                <c:pt idx="3">
                  <c:v>0.63</c:v>
                </c:pt>
                <c:pt idx="4">
                  <c:v>0.63</c:v>
                </c:pt>
                <c:pt idx="5">
                  <c:v>0.63</c:v>
                </c:pt>
                <c:pt idx="6">
                  <c:v>0.63</c:v>
                </c:pt>
                <c:pt idx="7">
                  <c:v>0.63</c:v>
                </c:pt>
                <c:pt idx="8">
                  <c:v>0.63</c:v>
                </c:pt>
                <c:pt idx="9">
                  <c:v>0.63</c:v>
                </c:pt>
                <c:pt idx="10">
                  <c:v>0.63</c:v>
                </c:pt>
                <c:pt idx="11">
                  <c:v>0.63</c:v>
                </c:pt>
                <c:pt idx="12">
                  <c:v>0.63</c:v>
                </c:pt>
                <c:pt idx="13">
                  <c:v>0.63</c:v>
                </c:pt>
                <c:pt idx="14">
                  <c:v>0.63</c:v>
                </c:pt>
                <c:pt idx="15">
                  <c:v>0.63</c:v>
                </c:pt>
                <c:pt idx="16">
                  <c:v>0.63</c:v>
                </c:pt>
                <c:pt idx="17">
                  <c:v>0.63</c:v>
                </c:pt>
                <c:pt idx="18">
                  <c:v>0.63</c:v>
                </c:pt>
                <c:pt idx="19">
                  <c:v>0.63</c:v>
                </c:pt>
                <c:pt idx="20">
                  <c:v>0.63</c:v>
                </c:pt>
                <c:pt idx="21">
                  <c:v>0.63</c:v>
                </c:pt>
                <c:pt idx="22">
                  <c:v>0.63</c:v>
                </c:pt>
                <c:pt idx="23">
                  <c:v>0.63</c:v>
                </c:pt>
              </c:numCache>
            </c:numRef>
          </c:val>
        </c:ser>
        <c:marker val="1"/>
        <c:axId val="126458496"/>
        <c:axId val="126464384"/>
      </c:lineChart>
      <c:dateAx>
        <c:axId val="126458496"/>
        <c:scaling>
          <c:orientation val="minMax"/>
        </c:scaling>
        <c:delete val="1"/>
        <c:axPos val="b"/>
        <c:numFmt formatCode="mmm\-yy" sourceLinked="1"/>
        <c:tickLblPos val="none"/>
        <c:crossAx val="126464384"/>
        <c:crosses val="autoZero"/>
        <c:auto val="1"/>
        <c:lblOffset val="100"/>
      </c:dateAx>
      <c:valAx>
        <c:axId val="126464384"/>
        <c:scaling>
          <c:orientation val="minMax"/>
          <c:max val="0.77000000000002322"/>
          <c:min val="0.45"/>
        </c:scaling>
        <c:delete val="1"/>
        <c:axPos val="l"/>
        <c:numFmt formatCode="0.0%" sourceLinked="1"/>
        <c:tickLblPos val="none"/>
        <c:crossAx val="12645849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GJNH!$F$108:$AC$108</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numCache>
            </c:numRef>
          </c:val>
        </c:ser>
        <c:ser>
          <c:idx val="1"/>
          <c:order val="1"/>
          <c:tx>
            <c:strRef>
              <c:f>GJNH!$E$109</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GJNH!$F$109:$AC$109</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marker val="1"/>
        <c:axId val="98818304"/>
        <c:axId val="98897920"/>
      </c:lineChart>
      <c:dateAx>
        <c:axId val="98818304"/>
        <c:scaling>
          <c:orientation val="minMax"/>
        </c:scaling>
        <c:delete val="1"/>
        <c:axPos val="b"/>
        <c:numFmt formatCode="mmm\-yy" sourceLinked="1"/>
        <c:tickLblPos val="none"/>
        <c:crossAx val="98897920"/>
        <c:crosses val="autoZero"/>
        <c:auto val="1"/>
        <c:lblOffset val="100"/>
      </c:dateAx>
      <c:valAx>
        <c:axId val="98897920"/>
        <c:scaling>
          <c:orientation val="minMax"/>
        </c:scaling>
        <c:delete val="1"/>
        <c:axPos val="l"/>
        <c:numFmt formatCode="0.0%" sourceLinked="1"/>
        <c:tickLblPos val="none"/>
        <c:crossAx val="988183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Hotel'!$E$44</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Hotel'!$F$44:$AC$44</c:f>
              <c:numCache>
                <c:formatCode>0.0%</c:formatCode>
                <c:ptCount val="24"/>
                <c:pt idx="0">
                  <c:v>0.623</c:v>
                </c:pt>
                <c:pt idx="1">
                  <c:v>0.66639999999999999</c:v>
                </c:pt>
                <c:pt idx="2">
                  <c:v>0.59299999999999997</c:v>
                </c:pt>
                <c:pt idx="3">
                  <c:v>0.52200000000000002</c:v>
                </c:pt>
                <c:pt idx="4">
                  <c:v>0.47799999999999998</c:v>
                </c:pt>
                <c:pt idx="5">
                  <c:v>0.55400000000000005</c:v>
                </c:pt>
                <c:pt idx="6">
                  <c:v>0.58760000000000001</c:v>
                </c:pt>
                <c:pt idx="7">
                  <c:v>0.60499999999999998</c:v>
                </c:pt>
                <c:pt idx="8">
                  <c:v>0.58199999999999996</c:v>
                </c:pt>
                <c:pt idx="9">
                  <c:v>0.72699999999999998</c:v>
                </c:pt>
                <c:pt idx="10">
                  <c:v>0.58599999999999997</c:v>
                </c:pt>
                <c:pt idx="11">
                  <c:v>0.59130000000000005</c:v>
                </c:pt>
                <c:pt idx="12">
                  <c:v>0.53620000000000001</c:v>
                </c:pt>
                <c:pt idx="13">
                  <c:v>0.57699999999999996</c:v>
                </c:pt>
                <c:pt idx="14">
                  <c:v>0.56899999999999995</c:v>
                </c:pt>
                <c:pt idx="15">
                  <c:v>0.499</c:v>
                </c:pt>
                <c:pt idx="16">
                  <c:v>0.45800000000000002</c:v>
                </c:pt>
              </c:numCache>
            </c:numRef>
          </c:val>
        </c:ser>
        <c:ser>
          <c:idx val="1"/>
          <c:order val="1"/>
          <c:tx>
            <c:strRef>
              <c:f>'GJ Conference Hotel'!$E$45</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Hotel'!$F$45:$AC$45</c:f>
              <c:numCache>
                <c:formatCode>0.0%</c:formatCode>
                <c:ptCount val="24"/>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pt idx="10">
                  <c:v>0.55000000000000004</c:v>
                </c:pt>
                <c:pt idx="11">
                  <c:v>0.55000000000000004</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0.55000000000000004</c:v>
                </c:pt>
                <c:pt idx="23">
                  <c:v>0.55000000000000004</c:v>
                </c:pt>
              </c:numCache>
            </c:numRef>
          </c:val>
        </c:ser>
        <c:marker val="1"/>
        <c:axId val="126501248"/>
        <c:axId val="126502784"/>
      </c:lineChart>
      <c:dateAx>
        <c:axId val="126501248"/>
        <c:scaling>
          <c:orientation val="minMax"/>
        </c:scaling>
        <c:delete val="1"/>
        <c:axPos val="b"/>
        <c:numFmt formatCode="mmm\-yy" sourceLinked="1"/>
        <c:tickLblPos val="none"/>
        <c:crossAx val="126502784"/>
        <c:crosses val="autoZero"/>
        <c:auto val="1"/>
        <c:lblOffset val="100"/>
      </c:dateAx>
      <c:valAx>
        <c:axId val="126502784"/>
        <c:scaling>
          <c:orientation val="minMax"/>
          <c:max val="0.8"/>
          <c:min val="0.30000000000000032"/>
        </c:scaling>
        <c:delete val="1"/>
        <c:axPos val="l"/>
        <c:numFmt formatCode="0.0%" sourceLinked="1"/>
        <c:tickLblPos val="none"/>
        <c:crossAx val="12650124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Hotel'!$E$41</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Hotel'!$F$41:$AC$41</c:f>
              <c:numCache>
                <c:formatCode>"£"#,##0.00</c:formatCode>
                <c:ptCount val="24"/>
                <c:pt idx="0">
                  <c:v>24.25</c:v>
                </c:pt>
                <c:pt idx="1">
                  <c:v>22.13</c:v>
                </c:pt>
                <c:pt idx="2">
                  <c:v>21.21</c:v>
                </c:pt>
                <c:pt idx="3">
                  <c:v>6.48</c:v>
                </c:pt>
                <c:pt idx="4">
                  <c:v>16.73</c:v>
                </c:pt>
                <c:pt idx="5">
                  <c:v>27.12</c:v>
                </c:pt>
                <c:pt idx="6">
                  <c:v>22.52</c:v>
                </c:pt>
                <c:pt idx="7">
                  <c:v>27.96</c:v>
                </c:pt>
                <c:pt idx="8">
                  <c:v>11.28</c:v>
                </c:pt>
                <c:pt idx="9">
                  <c:v>21.65</c:v>
                </c:pt>
                <c:pt idx="10">
                  <c:v>22.99</c:v>
                </c:pt>
                <c:pt idx="11">
                  <c:v>21.18</c:v>
                </c:pt>
                <c:pt idx="12">
                  <c:v>20.82</c:v>
                </c:pt>
                <c:pt idx="13">
                  <c:v>20.16</c:v>
                </c:pt>
                <c:pt idx="14">
                  <c:v>20.39</c:v>
                </c:pt>
                <c:pt idx="15">
                  <c:v>8.94</c:v>
                </c:pt>
                <c:pt idx="16">
                  <c:v>13.49</c:v>
                </c:pt>
              </c:numCache>
            </c:numRef>
          </c:val>
        </c:ser>
        <c:ser>
          <c:idx val="1"/>
          <c:order val="1"/>
          <c:tx>
            <c:strRef>
              <c:f>'GJ Conference Hotel'!$E$42</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Hotel'!$F$42:$AC$42</c:f>
              <c:numCache>
                <c:formatCode>"£"#,##0.00</c:formatCode>
                <c:ptCount val="24"/>
                <c:pt idx="0">
                  <c:v>22.53</c:v>
                </c:pt>
                <c:pt idx="1">
                  <c:v>22.53</c:v>
                </c:pt>
                <c:pt idx="2">
                  <c:v>22.53</c:v>
                </c:pt>
                <c:pt idx="3">
                  <c:v>22.53</c:v>
                </c:pt>
                <c:pt idx="4">
                  <c:v>22.53</c:v>
                </c:pt>
                <c:pt idx="5">
                  <c:v>22.53</c:v>
                </c:pt>
                <c:pt idx="6">
                  <c:v>22.53</c:v>
                </c:pt>
                <c:pt idx="7">
                  <c:v>22.53</c:v>
                </c:pt>
                <c:pt idx="8">
                  <c:v>22.53</c:v>
                </c:pt>
                <c:pt idx="9">
                  <c:v>22.53</c:v>
                </c:pt>
                <c:pt idx="10">
                  <c:v>22.53</c:v>
                </c:pt>
                <c:pt idx="11">
                  <c:v>22.53</c:v>
                </c:pt>
                <c:pt idx="12">
                  <c:v>22.53</c:v>
                </c:pt>
                <c:pt idx="13">
                  <c:v>22.53</c:v>
                </c:pt>
                <c:pt idx="14">
                  <c:v>22.53</c:v>
                </c:pt>
                <c:pt idx="15">
                  <c:v>22.53</c:v>
                </c:pt>
                <c:pt idx="16">
                  <c:v>22.53</c:v>
                </c:pt>
                <c:pt idx="17">
                  <c:v>22.53</c:v>
                </c:pt>
                <c:pt idx="18">
                  <c:v>22.53</c:v>
                </c:pt>
                <c:pt idx="19">
                  <c:v>22.53</c:v>
                </c:pt>
                <c:pt idx="20">
                  <c:v>22.53</c:v>
                </c:pt>
                <c:pt idx="21">
                  <c:v>22.53</c:v>
                </c:pt>
                <c:pt idx="22">
                  <c:v>22.53</c:v>
                </c:pt>
                <c:pt idx="23">
                  <c:v>22.53</c:v>
                </c:pt>
              </c:numCache>
            </c:numRef>
          </c:val>
        </c:ser>
        <c:marker val="1"/>
        <c:axId val="126531072"/>
        <c:axId val="126532608"/>
      </c:lineChart>
      <c:dateAx>
        <c:axId val="126531072"/>
        <c:scaling>
          <c:orientation val="minMax"/>
        </c:scaling>
        <c:delete val="1"/>
        <c:axPos val="b"/>
        <c:numFmt formatCode="mmm\-yy" sourceLinked="1"/>
        <c:tickLblPos val="none"/>
        <c:crossAx val="126532608"/>
        <c:crosses val="autoZero"/>
        <c:auto val="1"/>
        <c:lblOffset val="100"/>
      </c:dateAx>
      <c:valAx>
        <c:axId val="126532608"/>
        <c:scaling>
          <c:orientation val="minMax"/>
          <c:max val="25"/>
          <c:min val="5"/>
        </c:scaling>
        <c:delete val="1"/>
        <c:axPos val="l"/>
        <c:numFmt formatCode="&quot;£&quot;#,##0.00" sourceLinked="1"/>
        <c:tickLblPos val="none"/>
        <c:crossAx val="12653107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Hotel'!$E$4</c:f>
              <c:strCache>
                <c:ptCount val="1"/>
                <c:pt idx="0">
                  <c:v>Actual #</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Hotel'!$F$4:$AC$4</c:f>
              <c:numCache>
                <c:formatCode>0</c:formatCode>
                <c:ptCount val="24"/>
                <c:pt idx="0">
                  <c:v>0</c:v>
                </c:pt>
                <c:pt idx="1">
                  <c:v>0</c:v>
                </c:pt>
                <c:pt idx="2">
                  <c:v>1</c:v>
                </c:pt>
                <c:pt idx="3">
                  <c:v>1</c:v>
                </c:pt>
                <c:pt idx="4">
                  <c:v>0</c:v>
                </c:pt>
                <c:pt idx="5">
                  <c:v>0</c:v>
                </c:pt>
                <c:pt idx="6">
                  <c:v>0</c:v>
                </c:pt>
                <c:pt idx="7">
                  <c:v>0</c:v>
                </c:pt>
                <c:pt idx="8">
                  <c:v>0</c:v>
                </c:pt>
                <c:pt idx="9">
                  <c:v>0</c:v>
                </c:pt>
                <c:pt idx="10">
                  <c:v>0</c:v>
                </c:pt>
                <c:pt idx="11">
                  <c:v>0</c:v>
                </c:pt>
                <c:pt idx="12">
                  <c:v>1</c:v>
                </c:pt>
                <c:pt idx="13">
                  <c:v>1</c:v>
                </c:pt>
                <c:pt idx="14">
                  <c:v>0</c:v>
                </c:pt>
                <c:pt idx="15">
                  <c:v>0</c:v>
                </c:pt>
                <c:pt idx="16">
                  <c:v>0</c:v>
                </c:pt>
              </c:numCache>
            </c:numRef>
          </c:val>
        </c:ser>
        <c:ser>
          <c:idx val="1"/>
          <c:order val="1"/>
          <c:tx>
            <c:strRef>
              <c:f>'GJ Conference Hotel'!$E$5</c:f>
              <c:strCache>
                <c:ptCount val="1"/>
                <c:pt idx="0">
                  <c:v>Target</c:v>
                </c:pt>
              </c:strCache>
            </c:strRef>
          </c:tx>
          <c:spPr>
            <a:ln>
              <a:solidFill>
                <a:srgbClr val="00B050"/>
              </a:solidFill>
            </a:ln>
          </c:spPr>
          <c:marker>
            <c:symbol val="none"/>
          </c:marker>
          <c:val>
            <c:numRef>
              <c:f>'GJ Conference Hotel'!$F$5:$AC$5</c:f>
              <c:numCache>
                <c:formatCode>0</c:formatCode>
                <c:ptCount val="24"/>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numCache>
            </c:numRef>
          </c:val>
        </c:ser>
        <c:marker val="1"/>
        <c:axId val="126560896"/>
        <c:axId val="126574976"/>
      </c:lineChart>
      <c:dateAx>
        <c:axId val="126560896"/>
        <c:scaling>
          <c:orientation val="minMax"/>
        </c:scaling>
        <c:delete val="1"/>
        <c:axPos val="b"/>
        <c:numFmt formatCode="mmm\-yy" sourceLinked="1"/>
        <c:tickLblPos val="none"/>
        <c:crossAx val="126574976"/>
        <c:crosses val="autoZero"/>
        <c:auto val="1"/>
        <c:lblOffset val="100"/>
      </c:dateAx>
      <c:valAx>
        <c:axId val="126574976"/>
        <c:scaling>
          <c:orientation val="minMax"/>
          <c:max val="3.5"/>
          <c:min val="-1"/>
        </c:scaling>
        <c:delete val="1"/>
        <c:axPos val="l"/>
        <c:numFmt formatCode="0" sourceLinked="1"/>
        <c:tickLblPos val="none"/>
        <c:crossAx val="1265608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751747081754636E-2"/>
          <c:y val="0.12308272445416762"/>
          <c:w val="0.93863318712408295"/>
          <c:h val="0.75383455109166531"/>
        </c:manualLayout>
      </c:layout>
      <c:lineChart>
        <c:grouping val="standard"/>
        <c:ser>
          <c:idx val="0"/>
          <c:order val="0"/>
          <c:tx>
            <c:strRef>
              <c:f>GJNH!$E$8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GJNH!$F$8:$AC$8</c:f>
              <c:numCache>
                <c:formatCode>0.00%</c:formatCode>
                <c:ptCount val="24"/>
                <c:pt idx="0">
                  <c:v>6.9999999999999999E-4</c:v>
                </c:pt>
                <c:pt idx="1">
                  <c:v>8.0000000000000004E-4</c:v>
                </c:pt>
                <c:pt idx="2">
                  <c:v>4.0000000000000002E-4</c:v>
                </c:pt>
                <c:pt idx="3">
                  <c:v>2.0000000000000001E-4</c:v>
                </c:pt>
                <c:pt idx="4">
                  <c:v>1.2999999999999999E-3</c:v>
                </c:pt>
                <c:pt idx="5">
                  <c:v>3.2000000000000003E-4</c:v>
                </c:pt>
                <c:pt idx="6">
                  <c:v>3.2954358213873783E-4</c:v>
                </c:pt>
                <c:pt idx="7">
                  <c:v>8.7899208907119832E-4</c:v>
                </c:pt>
                <c:pt idx="8">
                  <c:v>1.1802394199966278E-3</c:v>
                </c:pt>
                <c:pt idx="9">
                  <c:v>9.6993210475266732E-4</c:v>
                </c:pt>
                <c:pt idx="10">
                  <c:v>1.6952025767079165E-4</c:v>
                </c:pt>
                <c:pt idx="11">
                  <c:v>2.0000000000000001E-4</c:v>
                </c:pt>
                <c:pt idx="12">
                  <c:v>5.6980056980056976E-4</c:v>
                </c:pt>
                <c:pt idx="13">
                  <c:v>5.8694057226705795E-4</c:v>
                </c:pt>
                <c:pt idx="14">
                  <c:v>1.4461315979754158E-4</c:v>
                </c:pt>
                <c:pt idx="15">
                  <c:v>4.7908016608112422E-4</c:v>
                </c:pt>
                <c:pt idx="16">
                  <c:v>0</c:v>
                </c:pt>
              </c:numCache>
            </c:numRef>
          </c:val>
        </c:ser>
        <c:ser>
          <c:idx val="1"/>
          <c:order val="1"/>
          <c:tx>
            <c:strRef>
              <c:f>GJNH!$E$11</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GJNH!$F$11:$AC$11</c:f>
              <c:numCache>
                <c:formatCode>0.00%</c:formatCode>
                <c:ptCount val="24"/>
                <c:pt idx="0">
                  <c:v>8.0000000000000004E-4</c:v>
                </c:pt>
                <c:pt idx="1">
                  <c:v>8.0000000000000004E-4</c:v>
                </c:pt>
                <c:pt idx="2">
                  <c:v>8.0000000000000004E-4</c:v>
                </c:pt>
                <c:pt idx="3">
                  <c:v>8.0000000000000004E-4</c:v>
                </c:pt>
                <c:pt idx="4">
                  <c:v>8.0000000000000004E-4</c:v>
                </c:pt>
                <c:pt idx="5">
                  <c:v>8.0000000000000004E-4</c:v>
                </c:pt>
                <c:pt idx="6">
                  <c:v>8.0000000000000004E-4</c:v>
                </c:pt>
                <c:pt idx="7">
                  <c:v>8.0000000000000004E-4</c:v>
                </c:pt>
                <c:pt idx="8">
                  <c:v>8.0000000000000004E-4</c:v>
                </c:pt>
                <c:pt idx="9">
                  <c:v>8.0000000000000004E-4</c:v>
                </c:pt>
                <c:pt idx="10">
                  <c:v>8.0000000000000004E-4</c:v>
                </c:pt>
                <c:pt idx="11">
                  <c:v>8.0000000000000004E-4</c:v>
                </c:pt>
                <c:pt idx="12">
                  <c:v>8.0000000000000004E-4</c:v>
                </c:pt>
                <c:pt idx="13">
                  <c:v>8.0000000000000004E-4</c:v>
                </c:pt>
                <c:pt idx="14">
                  <c:v>8.0000000000000004E-4</c:v>
                </c:pt>
                <c:pt idx="15">
                  <c:v>8.0000000000000004E-4</c:v>
                </c:pt>
                <c:pt idx="16">
                  <c:v>8.0000000000000004E-4</c:v>
                </c:pt>
                <c:pt idx="17">
                  <c:v>8.0000000000000004E-4</c:v>
                </c:pt>
                <c:pt idx="18">
                  <c:v>8.0000000000000004E-4</c:v>
                </c:pt>
                <c:pt idx="19">
                  <c:v>8.0000000000000004E-4</c:v>
                </c:pt>
                <c:pt idx="20">
                  <c:v>8.0000000000000004E-4</c:v>
                </c:pt>
                <c:pt idx="21">
                  <c:v>8.0000000000000004E-4</c:v>
                </c:pt>
                <c:pt idx="22">
                  <c:v>8.0000000000000004E-4</c:v>
                </c:pt>
                <c:pt idx="23">
                  <c:v>8.0000000000000004E-4</c:v>
                </c:pt>
              </c:numCache>
            </c:numRef>
          </c:val>
        </c:ser>
        <c:ser>
          <c:idx val="2"/>
          <c:order val="2"/>
          <c:tx>
            <c:strRef>
              <c:f>GJNH!$E$12</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GJNH!$F$12:$AC$12</c:f>
              <c:numCache>
                <c:formatCode>0.00%</c:formatCode>
                <c:ptCount val="24"/>
                <c:pt idx="0">
                  <c:v>1.1000000000000001E-3</c:v>
                </c:pt>
                <c:pt idx="1">
                  <c:v>1.1000000000000001E-3</c:v>
                </c:pt>
                <c:pt idx="2">
                  <c:v>1.1000000000000001E-3</c:v>
                </c:pt>
                <c:pt idx="3">
                  <c:v>1.1000000000000001E-3</c:v>
                </c:pt>
                <c:pt idx="4">
                  <c:v>1.1000000000000001E-3</c:v>
                </c:pt>
                <c:pt idx="5">
                  <c:v>1.1000000000000001E-3</c:v>
                </c:pt>
                <c:pt idx="6">
                  <c:v>1.1000000000000001E-3</c:v>
                </c:pt>
                <c:pt idx="7">
                  <c:v>1.1000000000000001E-3</c:v>
                </c:pt>
                <c:pt idx="8">
                  <c:v>1.1000000000000001E-3</c:v>
                </c:pt>
                <c:pt idx="9">
                  <c:v>1.1000000000000001E-3</c:v>
                </c:pt>
                <c:pt idx="10">
                  <c:v>1.1000000000000001E-3</c:v>
                </c:pt>
                <c:pt idx="11">
                  <c:v>1.1000000000000001E-3</c:v>
                </c:pt>
                <c:pt idx="12">
                  <c:v>1.1000000000000001E-3</c:v>
                </c:pt>
                <c:pt idx="13">
                  <c:v>1.1000000000000001E-3</c:v>
                </c:pt>
                <c:pt idx="14">
                  <c:v>1.1000000000000001E-3</c:v>
                </c:pt>
                <c:pt idx="15">
                  <c:v>1.1000000000000001E-3</c:v>
                </c:pt>
                <c:pt idx="16">
                  <c:v>1.1000000000000001E-3</c:v>
                </c:pt>
                <c:pt idx="17">
                  <c:v>1.1000000000000001E-3</c:v>
                </c:pt>
                <c:pt idx="18">
                  <c:v>1.1000000000000001E-3</c:v>
                </c:pt>
                <c:pt idx="19">
                  <c:v>1.1000000000000001E-3</c:v>
                </c:pt>
                <c:pt idx="20">
                  <c:v>1.1000000000000001E-3</c:v>
                </c:pt>
                <c:pt idx="21">
                  <c:v>1.1000000000000001E-3</c:v>
                </c:pt>
                <c:pt idx="22">
                  <c:v>1.1000000000000001E-3</c:v>
                </c:pt>
                <c:pt idx="23">
                  <c:v>1.1000000000000001E-3</c:v>
                </c:pt>
              </c:numCache>
            </c:numRef>
          </c:val>
        </c:ser>
        <c:marker val="1"/>
        <c:axId val="98911744"/>
        <c:axId val="98913280"/>
      </c:lineChart>
      <c:dateAx>
        <c:axId val="98911744"/>
        <c:scaling>
          <c:orientation val="minMax"/>
        </c:scaling>
        <c:delete val="1"/>
        <c:axPos val="b"/>
        <c:numFmt formatCode="mmm\-yy" sourceLinked="1"/>
        <c:tickLblPos val="none"/>
        <c:crossAx val="98913280"/>
        <c:crosses val="autoZero"/>
        <c:auto val="1"/>
        <c:lblOffset val="100"/>
      </c:dateAx>
      <c:valAx>
        <c:axId val="98913280"/>
        <c:scaling>
          <c:orientation val="minMax"/>
        </c:scaling>
        <c:delete val="1"/>
        <c:axPos val="l"/>
        <c:numFmt formatCode="0.00%" sourceLinked="1"/>
        <c:tickLblPos val="none"/>
        <c:crossAx val="9891174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GJNH!$F$19:$AC$19</c:f>
              <c:numCache>
                <c:formatCode>0%</c:formatCode>
                <c:ptCount val="24"/>
                <c:pt idx="0">
                  <c:v>1</c:v>
                </c:pt>
                <c:pt idx="1">
                  <c:v>0.8</c:v>
                </c:pt>
                <c:pt idx="2">
                  <c:v>0.66</c:v>
                </c:pt>
                <c:pt idx="3">
                  <c:v>1</c:v>
                </c:pt>
                <c:pt idx="4">
                  <c:v>0.56999999999999995</c:v>
                </c:pt>
                <c:pt idx="5">
                  <c:v>1</c:v>
                </c:pt>
                <c:pt idx="6">
                  <c:v>1</c:v>
                </c:pt>
                <c:pt idx="7">
                  <c:v>0</c:v>
                </c:pt>
                <c:pt idx="8">
                  <c:v>0.25</c:v>
                </c:pt>
                <c:pt idx="9">
                  <c:v>0.5</c:v>
                </c:pt>
                <c:pt idx="10">
                  <c:v>0</c:v>
                </c:pt>
                <c:pt idx="11">
                  <c:v>0</c:v>
                </c:pt>
                <c:pt idx="12">
                  <c:v>0.33</c:v>
                </c:pt>
                <c:pt idx="13">
                  <c:v>0.33</c:v>
                </c:pt>
                <c:pt idx="14">
                  <c:v>1</c:v>
                </c:pt>
                <c:pt idx="15">
                  <c:v>1</c:v>
                </c:pt>
                <c:pt idx="16">
                  <c:v>0</c:v>
                </c:pt>
              </c:numCache>
            </c:numRef>
          </c:val>
        </c:ser>
        <c:ser>
          <c:idx val="1"/>
          <c:order val="1"/>
          <c:tx>
            <c:strRef>
              <c:f>GJNH!$E$20</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GJNH!$F$20:$AC$20</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GJNH!$E$21</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GJNH!$F$21:$AC$21</c:f>
              <c:numCache>
                <c:formatCode>0%</c:formatCode>
                <c:ptCount val="24"/>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pt idx="21">
                  <c:v>0.59</c:v>
                </c:pt>
                <c:pt idx="22">
                  <c:v>0.59</c:v>
                </c:pt>
                <c:pt idx="23">
                  <c:v>0.59</c:v>
                </c:pt>
              </c:numCache>
            </c:numRef>
          </c:val>
        </c:ser>
        <c:marker val="1"/>
        <c:axId val="98958720"/>
        <c:axId val="98964608"/>
      </c:lineChart>
      <c:dateAx>
        <c:axId val="98958720"/>
        <c:scaling>
          <c:orientation val="minMax"/>
        </c:scaling>
        <c:delete val="1"/>
        <c:axPos val="b"/>
        <c:numFmt formatCode="mmm\-yy" sourceLinked="1"/>
        <c:tickLblPos val="none"/>
        <c:crossAx val="98964608"/>
        <c:crosses val="autoZero"/>
        <c:auto val="1"/>
        <c:lblOffset val="100"/>
      </c:dateAx>
      <c:valAx>
        <c:axId val="98964608"/>
        <c:scaling>
          <c:orientation val="minMax"/>
        </c:scaling>
        <c:delete val="1"/>
        <c:axPos val="l"/>
        <c:numFmt formatCode="0%" sourceLinked="1"/>
        <c:tickLblPos val="none"/>
        <c:crossAx val="989587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GJNH!$E$60</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GJNH!$H$60:$AC$60</c:f>
              <c:numCache>
                <c:formatCode>General</c:formatCode>
                <c:ptCount val="22"/>
                <c:pt idx="0" formatCode="0.00%">
                  <c:v>5.0000000000000001E-4</c:v>
                </c:pt>
                <c:pt idx="3" formatCode="0.00%">
                  <c:v>2.2000000000000001E-3</c:v>
                </c:pt>
                <c:pt idx="6" formatCode="0.00%">
                  <c:v>0</c:v>
                </c:pt>
                <c:pt idx="9" formatCode="0.00%">
                  <c:v>0</c:v>
                </c:pt>
                <c:pt idx="12" formatCode="0.00%">
                  <c:v>0</c:v>
                </c:pt>
              </c:numCache>
            </c:numRef>
          </c:val>
        </c:ser>
        <c:ser>
          <c:idx val="1"/>
          <c:order val="1"/>
          <c:tx>
            <c:strRef>
              <c:f>GJNH!$E$62</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GJNH!$H$62:$AC$62</c:f>
              <c:numCache>
                <c:formatCode>General</c:formatCode>
                <c:ptCount val="22"/>
                <c:pt idx="0" formatCode="0.00%">
                  <c:v>4.0000000000000001E-3</c:v>
                </c:pt>
                <c:pt idx="3" formatCode="0.00%">
                  <c:v>4.0000000000000001E-3</c:v>
                </c:pt>
                <c:pt idx="6" formatCode="0.00%">
                  <c:v>4.0000000000000001E-3</c:v>
                </c:pt>
                <c:pt idx="9" formatCode="0.00%">
                  <c:v>4.0000000000000001E-3</c:v>
                </c:pt>
                <c:pt idx="12" formatCode="0.00%">
                  <c:v>4.0000000000000001E-3</c:v>
                </c:pt>
                <c:pt idx="15" formatCode="0.00%">
                  <c:v>4.0000000000000001E-3</c:v>
                </c:pt>
                <c:pt idx="18" formatCode="0.00%">
                  <c:v>4.0000000000000001E-3</c:v>
                </c:pt>
                <c:pt idx="21" formatCode="0.00%">
                  <c:v>4.0000000000000001E-3</c:v>
                </c:pt>
              </c:numCache>
            </c:numRef>
          </c:val>
        </c:ser>
        <c:marker val="1"/>
        <c:axId val="98975104"/>
        <c:axId val="98985088"/>
      </c:lineChart>
      <c:dateAx>
        <c:axId val="98975104"/>
        <c:scaling>
          <c:orientation val="minMax"/>
        </c:scaling>
        <c:delete val="1"/>
        <c:axPos val="b"/>
        <c:numFmt formatCode="mmm\-yy" sourceLinked="1"/>
        <c:tickLblPos val="none"/>
        <c:crossAx val="98985088"/>
        <c:crosses val="autoZero"/>
        <c:auto val="1"/>
        <c:lblOffset val="100"/>
      </c:dateAx>
      <c:valAx>
        <c:axId val="98985088"/>
        <c:scaling>
          <c:orientation val="minMax"/>
        </c:scaling>
        <c:delete val="1"/>
        <c:axPos val="l"/>
        <c:numFmt formatCode="0.00%" sourceLinked="1"/>
        <c:tickLblPos val="none"/>
        <c:crossAx val="9897510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3" Type="http://schemas.openxmlformats.org/officeDocument/2006/relationships/chart" Target="../charts/chart28.xml"/><Relationship Id="rId7" Type="http://schemas.openxmlformats.org/officeDocument/2006/relationships/chart" Target="../charts/chart32.xml"/><Relationship Id="rId12" Type="http://schemas.openxmlformats.org/officeDocument/2006/relationships/chart" Target="../charts/chart37.xml"/><Relationship Id="rId2" Type="http://schemas.openxmlformats.org/officeDocument/2006/relationships/chart" Target="../charts/chart27.xml"/><Relationship Id="rId16" Type="http://schemas.openxmlformats.org/officeDocument/2006/relationships/chart" Target="../charts/chart41.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5" Type="http://schemas.openxmlformats.org/officeDocument/2006/relationships/chart" Target="../charts/chart30.xml"/><Relationship Id="rId15" Type="http://schemas.openxmlformats.org/officeDocument/2006/relationships/chart" Target="../charts/chart40.xml"/><Relationship Id="rId10" Type="http://schemas.openxmlformats.org/officeDocument/2006/relationships/chart" Target="../charts/chart35.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9.xml"/><Relationship Id="rId3" Type="http://schemas.openxmlformats.org/officeDocument/2006/relationships/chart" Target="../charts/chart44.xml"/><Relationship Id="rId7" Type="http://schemas.openxmlformats.org/officeDocument/2006/relationships/chart" Target="../charts/chart48.xml"/><Relationship Id="rId2" Type="http://schemas.openxmlformats.org/officeDocument/2006/relationships/chart" Target="../charts/chart43.xml"/><Relationship Id="rId1" Type="http://schemas.openxmlformats.org/officeDocument/2006/relationships/chart" Target="../charts/chart42.xml"/><Relationship Id="rId6" Type="http://schemas.openxmlformats.org/officeDocument/2006/relationships/chart" Target="../charts/chart47.xml"/><Relationship Id="rId5" Type="http://schemas.openxmlformats.org/officeDocument/2006/relationships/chart" Target="../charts/chart46.xml"/><Relationship Id="rId4" Type="http://schemas.openxmlformats.org/officeDocument/2006/relationships/chart" Target="../charts/chart45.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7.xml"/><Relationship Id="rId13" Type="http://schemas.openxmlformats.org/officeDocument/2006/relationships/chart" Target="../charts/chart62.xml"/><Relationship Id="rId3" Type="http://schemas.openxmlformats.org/officeDocument/2006/relationships/chart" Target="../charts/chart52.xml"/><Relationship Id="rId7" Type="http://schemas.openxmlformats.org/officeDocument/2006/relationships/chart" Target="../charts/chart56.xml"/><Relationship Id="rId12" Type="http://schemas.openxmlformats.org/officeDocument/2006/relationships/chart" Target="../charts/chart61.xml"/><Relationship Id="rId2" Type="http://schemas.openxmlformats.org/officeDocument/2006/relationships/chart" Target="../charts/chart51.xml"/><Relationship Id="rId1" Type="http://schemas.openxmlformats.org/officeDocument/2006/relationships/chart" Target="../charts/chart50.xml"/><Relationship Id="rId6" Type="http://schemas.openxmlformats.org/officeDocument/2006/relationships/chart" Target="../charts/chart55.xml"/><Relationship Id="rId11" Type="http://schemas.openxmlformats.org/officeDocument/2006/relationships/chart" Target="../charts/chart60.xml"/><Relationship Id="rId5" Type="http://schemas.openxmlformats.org/officeDocument/2006/relationships/chart" Target="../charts/chart54.xml"/><Relationship Id="rId10" Type="http://schemas.openxmlformats.org/officeDocument/2006/relationships/chart" Target="../charts/chart59.xml"/><Relationship Id="rId4" Type="http://schemas.openxmlformats.org/officeDocument/2006/relationships/chart" Target="../charts/chart53.xml"/><Relationship Id="rId9" Type="http://schemas.openxmlformats.org/officeDocument/2006/relationships/chart" Target="../charts/chart58.xml"/></Relationships>
</file>

<file path=xl/drawings/drawing1.xml><?xml version="1.0" encoding="utf-8"?>
<xdr:wsDr xmlns:xdr="http://schemas.openxmlformats.org/drawingml/2006/spreadsheetDrawing" xmlns:a="http://schemas.openxmlformats.org/drawingml/2006/main">
  <xdr:twoCellAnchor>
    <xdr:from>
      <xdr:col>0</xdr:col>
      <xdr:colOff>0</xdr:colOff>
      <xdr:row>114</xdr:row>
      <xdr:rowOff>0</xdr:rowOff>
    </xdr:from>
    <xdr:to>
      <xdr:col>0</xdr:col>
      <xdr:colOff>0</xdr:colOff>
      <xdr:row>114</xdr:row>
      <xdr:rowOff>0</xdr:rowOff>
    </xdr:to>
    <xdr:sp macro="" textlink="">
      <xdr:nvSpPr>
        <xdr:cNvPr id="1025" name="Rectangle 1"/>
        <xdr:cNvSpPr>
          <a:spLocks noChangeArrowheads="1"/>
        </xdr:cNvSpPr>
      </xdr:nvSpPr>
      <xdr:spPr bwMode="auto">
        <a:xfrm>
          <a:off x="0" y="40138350"/>
          <a:ext cx="0" cy="0"/>
        </a:xfrm>
        <a:prstGeom prst="rect">
          <a:avLst/>
        </a:prstGeom>
        <a:solidFill>
          <a:srgbClr val="C0C0C0"/>
        </a:solidFill>
        <a:ln w="9525">
          <a:solidFill>
            <a:srgbClr val="000000"/>
          </a:solidFill>
          <a:miter lim="800000"/>
          <a:headEnd/>
          <a:tailEnd/>
        </a:ln>
      </xdr:spPr>
    </xdr:sp>
    <xdr:clientData/>
  </xdr:twoCellAnchor>
  <xdr:twoCellAnchor>
    <xdr:from>
      <xdr:col>30</xdr:col>
      <xdr:colOff>69274</xdr:colOff>
      <xdr:row>22</xdr:row>
      <xdr:rowOff>51954</xdr:rowOff>
    </xdr:from>
    <xdr:to>
      <xdr:col>30</xdr:col>
      <xdr:colOff>4139046</xdr:colOff>
      <xdr:row>28</xdr:row>
      <xdr:rowOff>623455</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51955</xdr:colOff>
      <xdr:row>65</xdr:row>
      <xdr:rowOff>34637</xdr:rowOff>
    </xdr:from>
    <xdr:to>
      <xdr:col>30</xdr:col>
      <xdr:colOff>4173682</xdr:colOff>
      <xdr:row>67</xdr:row>
      <xdr:rowOff>623454</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51955</xdr:colOff>
      <xdr:row>98</xdr:row>
      <xdr:rowOff>51956</xdr:rowOff>
    </xdr:from>
    <xdr:to>
      <xdr:col>30</xdr:col>
      <xdr:colOff>4173682</xdr:colOff>
      <xdr:row>100</xdr:row>
      <xdr:rowOff>640774</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69274</xdr:colOff>
      <xdr:row>101</xdr:row>
      <xdr:rowOff>51956</xdr:rowOff>
    </xdr:from>
    <xdr:to>
      <xdr:col>30</xdr:col>
      <xdr:colOff>4139045</xdr:colOff>
      <xdr:row>103</xdr:row>
      <xdr:rowOff>606136</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51955</xdr:colOff>
      <xdr:row>104</xdr:row>
      <xdr:rowOff>51956</xdr:rowOff>
    </xdr:from>
    <xdr:to>
      <xdr:col>30</xdr:col>
      <xdr:colOff>4173682</xdr:colOff>
      <xdr:row>106</xdr:row>
      <xdr:rowOff>623456</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51955</xdr:colOff>
      <xdr:row>107</xdr:row>
      <xdr:rowOff>51955</xdr:rowOff>
    </xdr:from>
    <xdr:to>
      <xdr:col>30</xdr:col>
      <xdr:colOff>4173682</xdr:colOff>
      <xdr:row>109</xdr:row>
      <xdr:rowOff>554182</xdr:rowOff>
    </xdr:to>
    <xdr:graphicFrame macro="">
      <xdr:nvGraphicFramePr>
        <xdr:cNvPr id="46" name="Chart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69273</xdr:colOff>
      <xdr:row>7</xdr:row>
      <xdr:rowOff>51953</xdr:rowOff>
    </xdr:from>
    <xdr:to>
      <xdr:col>30</xdr:col>
      <xdr:colOff>4208318</xdr:colOff>
      <xdr:row>12</xdr:row>
      <xdr:rowOff>600808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51953</xdr:colOff>
      <xdr:row>18</xdr:row>
      <xdr:rowOff>51954</xdr:rowOff>
    </xdr:from>
    <xdr:to>
      <xdr:col>30</xdr:col>
      <xdr:colOff>4156363</xdr:colOff>
      <xdr:row>21</xdr:row>
      <xdr:rowOff>727364</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69273</xdr:colOff>
      <xdr:row>59</xdr:row>
      <xdr:rowOff>51954</xdr:rowOff>
    </xdr:from>
    <xdr:to>
      <xdr:col>30</xdr:col>
      <xdr:colOff>4104409</xdr:colOff>
      <xdr:row>63</xdr:row>
      <xdr:rowOff>600806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59747</xdr:colOff>
      <xdr:row>110</xdr:row>
      <xdr:rowOff>51954</xdr:rowOff>
    </xdr:from>
    <xdr:to>
      <xdr:col>30</xdr:col>
      <xdr:colOff>4121727</xdr:colOff>
      <xdr:row>113</xdr:row>
      <xdr:rowOff>658090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51956</xdr:colOff>
      <xdr:row>54</xdr:row>
      <xdr:rowOff>51954</xdr:rowOff>
    </xdr:from>
    <xdr:to>
      <xdr:col>30</xdr:col>
      <xdr:colOff>4156364</xdr:colOff>
      <xdr:row>58</xdr:row>
      <xdr:rowOff>606136</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66841</xdr:colOff>
      <xdr:row>93</xdr:row>
      <xdr:rowOff>83552</xdr:rowOff>
    </xdr:from>
    <xdr:to>
      <xdr:col>30</xdr:col>
      <xdr:colOff>4160921</xdr:colOff>
      <xdr:row>96</xdr:row>
      <xdr:rowOff>618289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73270</xdr:colOff>
      <xdr:row>72</xdr:row>
      <xdr:rowOff>43962</xdr:rowOff>
    </xdr:from>
    <xdr:to>
      <xdr:col>30</xdr:col>
      <xdr:colOff>4191000</xdr:colOff>
      <xdr:row>74</xdr:row>
      <xdr:rowOff>908539</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58615</xdr:colOff>
      <xdr:row>75</xdr:row>
      <xdr:rowOff>29308</xdr:rowOff>
    </xdr:from>
    <xdr:to>
      <xdr:col>30</xdr:col>
      <xdr:colOff>4191000</xdr:colOff>
      <xdr:row>77</xdr:row>
      <xdr:rowOff>600809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58616</xdr:colOff>
      <xdr:row>78</xdr:row>
      <xdr:rowOff>43963</xdr:rowOff>
    </xdr:from>
    <xdr:to>
      <xdr:col>30</xdr:col>
      <xdr:colOff>4220308</xdr:colOff>
      <xdr:row>80</xdr:row>
      <xdr:rowOff>630116</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58615</xdr:colOff>
      <xdr:row>45</xdr:row>
      <xdr:rowOff>43962</xdr:rowOff>
    </xdr:from>
    <xdr:to>
      <xdr:col>30</xdr:col>
      <xdr:colOff>4161692</xdr:colOff>
      <xdr:row>48</xdr:row>
      <xdr:rowOff>630116</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30</xdr:col>
      <xdr:colOff>58615</xdr:colOff>
      <xdr:row>49</xdr:row>
      <xdr:rowOff>58615</xdr:rowOff>
    </xdr:from>
    <xdr:to>
      <xdr:col>30</xdr:col>
      <xdr:colOff>4161692</xdr:colOff>
      <xdr:row>52</xdr:row>
      <xdr:rowOff>615462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30</xdr:col>
      <xdr:colOff>73269</xdr:colOff>
      <xdr:row>3</xdr:row>
      <xdr:rowOff>73270</xdr:rowOff>
    </xdr:from>
    <xdr:to>
      <xdr:col>30</xdr:col>
      <xdr:colOff>4176347</xdr:colOff>
      <xdr:row>6</xdr:row>
      <xdr:rowOff>630115</xdr:rowOff>
    </xdr:to>
    <xdr:graphicFrame macro="">
      <xdr:nvGraphicFramePr>
        <xdr:cNvPr id="38" name="Chart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30</xdr:col>
      <xdr:colOff>43962</xdr:colOff>
      <xdr:row>87</xdr:row>
      <xdr:rowOff>43962</xdr:rowOff>
    </xdr:from>
    <xdr:to>
      <xdr:col>30</xdr:col>
      <xdr:colOff>4205654</xdr:colOff>
      <xdr:row>91</xdr:row>
      <xdr:rowOff>1289538</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30</xdr:col>
      <xdr:colOff>73270</xdr:colOff>
      <xdr:row>83</xdr:row>
      <xdr:rowOff>58614</xdr:rowOff>
    </xdr:from>
    <xdr:to>
      <xdr:col>30</xdr:col>
      <xdr:colOff>4176347</xdr:colOff>
      <xdr:row>86</xdr:row>
      <xdr:rowOff>1289537</xdr:rowOff>
    </xdr:to>
    <xdr:graphicFrame macro="">
      <xdr:nvGraphicFramePr>
        <xdr:cNvPr id="40" name="Chart 3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30</xdr:col>
      <xdr:colOff>117230</xdr:colOff>
      <xdr:row>13</xdr:row>
      <xdr:rowOff>58617</xdr:rowOff>
    </xdr:from>
    <xdr:to>
      <xdr:col>30</xdr:col>
      <xdr:colOff>4161692</xdr:colOff>
      <xdr:row>17</xdr:row>
      <xdr:rowOff>615462</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30</xdr:col>
      <xdr:colOff>58615</xdr:colOff>
      <xdr:row>29</xdr:row>
      <xdr:rowOff>43961</xdr:rowOff>
    </xdr:from>
    <xdr:to>
      <xdr:col>30</xdr:col>
      <xdr:colOff>4161692</xdr:colOff>
      <xdr:row>31</xdr:row>
      <xdr:rowOff>644769</xdr:rowOff>
    </xdr:to>
    <xdr:graphicFrame macro="">
      <xdr:nvGraphicFramePr>
        <xdr:cNvPr id="48" name="Chart 4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30</xdr:col>
      <xdr:colOff>58616</xdr:colOff>
      <xdr:row>32</xdr:row>
      <xdr:rowOff>43964</xdr:rowOff>
    </xdr:from>
    <xdr:to>
      <xdr:col>30</xdr:col>
      <xdr:colOff>4161692</xdr:colOff>
      <xdr:row>34</xdr:row>
      <xdr:rowOff>630116</xdr:rowOff>
    </xdr:to>
    <xdr:graphicFrame macro="">
      <xdr:nvGraphicFramePr>
        <xdr:cNvPr id="49" name="Chart 4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30</xdr:col>
      <xdr:colOff>58615</xdr:colOff>
      <xdr:row>35</xdr:row>
      <xdr:rowOff>43962</xdr:rowOff>
    </xdr:from>
    <xdr:to>
      <xdr:col>30</xdr:col>
      <xdr:colOff>4161692</xdr:colOff>
      <xdr:row>37</xdr:row>
      <xdr:rowOff>718038</xdr:rowOff>
    </xdr:to>
    <xdr:graphicFrame macro="">
      <xdr:nvGraphicFramePr>
        <xdr:cNvPr id="50" name="Chart 4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30</xdr:col>
      <xdr:colOff>73269</xdr:colOff>
      <xdr:row>69</xdr:row>
      <xdr:rowOff>73269</xdr:rowOff>
    </xdr:from>
    <xdr:to>
      <xdr:col>30</xdr:col>
      <xdr:colOff>4132385</xdr:colOff>
      <xdr:row>71</xdr:row>
      <xdr:rowOff>556846</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30</xdr:col>
      <xdr:colOff>47625</xdr:colOff>
      <xdr:row>3</xdr:row>
      <xdr:rowOff>47624</xdr:rowOff>
    </xdr:from>
    <xdr:to>
      <xdr:col>30</xdr:col>
      <xdr:colOff>4603750</xdr:colOff>
      <xdr:row>6</xdr:row>
      <xdr:rowOff>587374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47624</xdr:colOff>
      <xdr:row>7</xdr:row>
      <xdr:rowOff>63501</xdr:rowOff>
    </xdr:from>
    <xdr:to>
      <xdr:col>30</xdr:col>
      <xdr:colOff>4603750</xdr:colOff>
      <xdr:row>10</xdr:row>
      <xdr:rowOff>650875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79374</xdr:colOff>
      <xdr:row>11</xdr:row>
      <xdr:rowOff>63501</xdr:rowOff>
    </xdr:from>
    <xdr:to>
      <xdr:col>30</xdr:col>
      <xdr:colOff>4603750</xdr:colOff>
      <xdr:row>14</xdr:row>
      <xdr:rowOff>603250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79375</xdr:colOff>
      <xdr:row>15</xdr:row>
      <xdr:rowOff>63501</xdr:rowOff>
    </xdr:from>
    <xdr:to>
      <xdr:col>30</xdr:col>
      <xdr:colOff>4603750</xdr:colOff>
      <xdr:row>18</xdr:row>
      <xdr:rowOff>619125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79375</xdr:colOff>
      <xdr:row>19</xdr:row>
      <xdr:rowOff>47624</xdr:rowOff>
    </xdr:from>
    <xdr:to>
      <xdr:col>30</xdr:col>
      <xdr:colOff>4603750</xdr:colOff>
      <xdr:row>22</xdr:row>
      <xdr:rowOff>587374</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79375</xdr:colOff>
      <xdr:row>23</xdr:row>
      <xdr:rowOff>47623</xdr:rowOff>
    </xdr:from>
    <xdr:to>
      <xdr:col>30</xdr:col>
      <xdr:colOff>4603750</xdr:colOff>
      <xdr:row>26</xdr:row>
      <xdr:rowOff>688730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95250</xdr:colOff>
      <xdr:row>50</xdr:row>
      <xdr:rowOff>95251</xdr:rowOff>
    </xdr:from>
    <xdr:to>
      <xdr:col>30</xdr:col>
      <xdr:colOff>4572000</xdr:colOff>
      <xdr:row>53</xdr:row>
      <xdr:rowOff>619125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95251</xdr:colOff>
      <xdr:row>54</xdr:row>
      <xdr:rowOff>47625</xdr:rowOff>
    </xdr:from>
    <xdr:to>
      <xdr:col>30</xdr:col>
      <xdr:colOff>4540250</xdr:colOff>
      <xdr:row>57</xdr:row>
      <xdr:rowOff>444500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79374</xdr:colOff>
      <xdr:row>58</xdr:row>
      <xdr:rowOff>63501</xdr:rowOff>
    </xdr:from>
    <xdr:to>
      <xdr:col>30</xdr:col>
      <xdr:colOff>4540250</xdr:colOff>
      <xdr:row>61</xdr:row>
      <xdr:rowOff>619125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63500</xdr:colOff>
      <xdr:row>62</xdr:row>
      <xdr:rowOff>63499</xdr:rowOff>
    </xdr:from>
    <xdr:to>
      <xdr:col>30</xdr:col>
      <xdr:colOff>4540250</xdr:colOff>
      <xdr:row>65</xdr:row>
      <xdr:rowOff>634999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95249</xdr:colOff>
      <xdr:row>39</xdr:row>
      <xdr:rowOff>79375</xdr:rowOff>
    </xdr:from>
    <xdr:to>
      <xdr:col>30</xdr:col>
      <xdr:colOff>4619624</xdr:colOff>
      <xdr:row>42</xdr:row>
      <xdr:rowOff>619125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43961</xdr:colOff>
      <xdr:row>67</xdr:row>
      <xdr:rowOff>58615</xdr:rowOff>
    </xdr:from>
    <xdr:to>
      <xdr:col>30</xdr:col>
      <xdr:colOff>4615961</xdr:colOff>
      <xdr:row>69</xdr:row>
      <xdr:rowOff>659423</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58616</xdr:colOff>
      <xdr:row>70</xdr:row>
      <xdr:rowOff>43962</xdr:rowOff>
    </xdr:from>
    <xdr:to>
      <xdr:col>30</xdr:col>
      <xdr:colOff>4630616</xdr:colOff>
      <xdr:row>72</xdr:row>
      <xdr:rowOff>674078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73269</xdr:colOff>
      <xdr:row>35</xdr:row>
      <xdr:rowOff>73270</xdr:rowOff>
    </xdr:from>
    <xdr:to>
      <xdr:col>30</xdr:col>
      <xdr:colOff>4645269</xdr:colOff>
      <xdr:row>38</xdr:row>
      <xdr:rowOff>703385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73269</xdr:colOff>
      <xdr:row>31</xdr:row>
      <xdr:rowOff>73270</xdr:rowOff>
    </xdr:from>
    <xdr:to>
      <xdr:col>30</xdr:col>
      <xdr:colOff>4645269</xdr:colOff>
      <xdr:row>34</xdr:row>
      <xdr:rowOff>674077</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73269</xdr:colOff>
      <xdr:row>27</xdr:row>
      <xdr:rowOff>43963</xdr:rowOff>
    </xdr:from>
    <xdr:to>
      <xdr:col>30</xdr:col>
      <xdr:colOff>4645269</xdr:colOff>
      <xdr:row>30</xdr:row>
      <xdr:rowOff>674077</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30</xdr:col>
      <xdr:colOff>47624</xdr:colOff>
      <xdr:row>6</xdr:row>
      <xdr:rowOff>47625</xdr:rowOff>
    </xdr:from>
    <xdr:to>
      <xdr:col>30</xdr:col>
      <xdr:colOff>4719851</xdr:colOff>
      <xdr:row>8</xdr:row>
      <xdr:rowOff>590550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66675</xdr:colOff>
      <xdr:row>21</xdr:row>
      <xdr:rowOff>66675</xdr:rowOff>
    </xdr:from>
    <xdr:to>
      <xdr:col>30</xdr:col>
      <xdr:colOff>4734067</xdr:colOff>
      <xdr:row>23</xdr:row>
      <xdr:rowOff>590550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66675</xdr:colOff>
      <xdr:row>24</xdr:row>
      <xdr:rowOff>76200</xdr:rowOff>
    </xdr:from>
    <xdr:to>
      <xdr:col>30</xdr:col>
      <xdr:colOff>4719851</xdr:colOff>
      <xdr:row>26</xdr:row>
      <xdr:rowOff>523875</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75595</xdr:colOff>
      <xdr:row>3</xdr:row>
      <xdr:rowOff>60478</xdr:rowOff>
    </xdr:from>
    <xdr:to>
      <xdr:col>30</xdr:col>
      <xdr:colOff>4734067</xdr:colOff>
      <xdr:row>5</xdr:row>
      <xdr:rowOff>619882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60475</xdr:colOff>
      <xdr:row>16</xdr:row>
      <xdr:rowOff>45359</xdr:rowOff>
    </xdr:from>
    <xdr:to>
      <xdr:col>30</xdr:col>
      <xdr:colOff>4719851</xdr:colOff>
      <xdr:row>18</xdr:row>
      <xdr:rowOff>574523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45357</xdr:colOff>
      <xdr:row>27</xdr:row>
      <xdr:rowOff>45358</xdr:rowOff>
    </xdr:from>
    <xdr:to>
      <xdr:col>30</xdr:col>
      <xdr:colOff>4719851</xdr:colOff>
      <xdr:row>29</xdr:row>
      <xdr:rowOff>529166</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75595</xdr:colOff>
      <xdr:row>12</xdr:row>
      <xdr:rowOff>60476</xdr:rowOff>
    </xdr:from>
    <xdr:to>
      <xdr:col>30</xdr:col>
      <xdr:colOff>4719851</xdr:colOff>
      <xdr:row>14</xdr:row>
      <xdr:rowOff>589642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75594</xdr:colOff>
      <xdr:row>9</xdr:row>
      <xdr:rowOff>105835</xdr:rowOff>
    </xdr:from>
    <xdr:to>
      <xdr:col>30</xdr:col>
      <xdr:colOff>4719851</xdr:colOff>
      <xdr:row>11</xdr:row>
      <xdr:rowOff>589644</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30</xdr:col>
      <xdr:colOff>73267</xdr:colOff>
      <xdr:row>6</xdr:row>
      <xdr:rowOff>58616</xdr:rowOff>
    </xdr:from>
    <xdr:to>
      <xdr:col>30</xdr:col>
      <xdr:colOff>4674576</xdr:colOff>
      <xdr:row>9</xdr:row>
      <xdr:rowOff>600807</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58615</xdr:colOff>
      <xdr:row>11</xdr:row>
      <xdr:rowOff>43963</xdr:rowOff>
    </xdr:from>
    <xdr:to>
      <xdr:col>30</xdr:col>
      <xdr:colOff>4674577</xdr:colOff>
      <xdr:row>14</xdr:row>
      <xdr:rowOff>542192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73269</xdr:colOff>
      <xdr:row>15</xdr:row>
      <xdr:rowOff>58616</xdr:rowOff>
    </xdr:from>
    <xdr:to>
      <xdr:col>30</xdr:col>
      <xdr:colOff>4674577</xdr:colOff>
      <xdr:row>18</xdr:row>
      <xdr:rowOff>615462</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73268</xdr:colOff>
      <xdr:row>19</xdr:row>
      <xdr:rowOff>58617</xdr:rowOff>
    </xdr:from>
    <xdr:to>
      <xdr:col>30</xdr:col>
      <xdr:colOff>4689230</xdr:colOff>
      <xdr:row>21</xdr:row>
      <xdr:rowOff>586155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43960</xdr:colOff>
      <xdr:row>23</xdr:row>
      <xdr:rowOff>43963</xdr:rowOff>
    </xdr:from>
    <xdr:to>
      <xdr:col>30</xdr:col>
      <xdr:colOff>4703883</xdr:colOff>
      <xdr:row>25</xdr:row>
      <xdr:rowOff>615461</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58613</xdr:colOff>
      <xdr:row>27</xdr:row>
      <xdr:rowOff>43962</xdr:rowOff>
    </xdr:from>
    <xdr:to>
      <xdr:col>30</xdr:col>
      <xdr:colOff>4674576</xdr:colOff>
      <xdr:row>29</xdr:row>
      <xdr:rowOff>644769</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58615</xdr:colOff>
      <xdr:row>30</xdr:row>
      <xdr:rowOff>58616</xdr:rowOff>
    </xdr:from>
    <xdr:to>
      <xdr:col>30</xdr:col>
      <xdr:colOff>4674577</xdr:colOff>
      <xdr:row>32</xdr:row>
      <xdr:rowOff>630116</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87923</xdr:colOff>
      <xdr:row>34</xdr:row>
      <xdr:rowOff>58615</xdr:rowOff>
    </xdr:from>
    <xdr:to>
      <xdr:col>30</xdr:col>
      <xdr:colOff>4659923</xdr:colOff>
      <xdr:row>36</xdr:row>
      <xdr:rowOff>600808</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73270</xdr:colOff>
      <xdr:row>46</xdr:row>
      <xdr:rowOff>58615</xdr:rowOff>
    </xdr:from>
    <xdr:to>
      <xdr:col>30</xdr:col>
      <xdr:colOff>4645270</xdr:colOff>
      <xdr:row>50</xdr:row>
      <xdr:rowOff>615462</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73270</xdr:colOff>
      <xdr:row>37</xdr:row>
      <xdr:rowOff>29308</xdr:rowOff>
    </xdr:from>
    <xdr:to>
      <xdr:col>30</xdr:col>
      <xdr:colOff>4645270</xdr:colOff>
      <xdr:row>39</xdr:row>
      <xdr:rowOff>615461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73269</xdr:colOff>
      <xdr:row>43</xdr:row>
      <xdr:rowOff>43962</xdr:rowOff>
    </xdr:from>
    <xdr:to>
      <xdr:col>30</xdr:col>
      <xdr:colOff>4645269</xdr:colOff>
      <xdr:row>45</xdr:row>
      <xdr:rowOff>615461</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87923</xdr:colOff>
      <xdr:row>40</xdr:row>
      <xdr:rowOff>43962</xdr:rowOff>
    </xdr:from>
    <xdr:to>
      <xdr:col>30</xdr:col>
      <xdr:colOff>4659923</xdr:colOff>
      <xdr:row>42</xdr:row>
      <xdr:rowOff>630117</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73269</xdr:colOff>
      <xdr:row>3</xdr:row>
      <xdr:rowOff>0</xdr:rowOff>
    </xdr:from>
    <xdr:to>
      <xdr:col>30</xdr:col>
      <xdr:colOff>4645269</xdr:colOff>
      <xdr:row>5</xdr:row>
      <xdr:rowOff>630115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I1071"/>
  <sheetViews>
    <sheetView showGridLines="0" tabSelected="1" zoomScale="65" zoomScaleNormal="65" zoomScaleSheetLayoutView="65" workbookViewId="0">
      <pane ySplit="2" topLeftCell="A3" activePane="bottomLeft" state="frozen"/>
      <selection activeCell="AD111" sqref="AD111:AD114"/>
      <selection pane="bottomLeft" activeCell="Y68" sqref="Y68"/>
    </sheetView>
  </sheetViews>
  <sheetFormatPr defaultRowHeight="14.25"/>
  <cols>
    <col min="1" max="1" width="9.28515625" style="1" customWidth="1"/>
    <col min="2" max="2" width="36.7109375" style="1" customWidth="1"/>
    <col min="3" max="3" width="12.5703125" style="3" customWidth="1"/>
    <col min="4" max="4" width="32.5703125" style="1" customWidth="1"/>
    <col min="5" max="5" width="0.28515625" style="1" customWidth="1"/>
    <col min="6" max="6" width="0.28515625" style="54" customWidth="1"/>
    <col min="7" max="9" width="0.28515625" style="52" customWidth="1"/>
    <col min="10" max="17" width="0.140625" style="52" customWidth="1"/>
    <col min="18" max="18" width="11.140625" style="54" customWidth="1"/>
    <col min="19" max="29" width="10.42578125" style="52" customWidth="1"/>
    <col min="30" max="30" width="41.7109375" style="273" customWidth="1"/>
    <col min="31" max="31" width="63.42578125" style="1" customWidth="1"/>
    <col min="32" max="16384" width="9.140625" style="1"/>
  </cols>
  <sheetData>
    <row r="1" spans="1:35" ht="91.5" customHeight="1">
      <c r="A1" s="583" t="s">
        <v>18</v>
      </c>
      <c r="B1" s="583" t="s">
        <v>17</v>
      </c>
      <c r="C1" s="583" t="s">
        <v>7</v>
      </c>
      <c r="D1" s="584" t="s">
        <v>11</v>
      </c>
      <c r="E1" s="597" t="s">
        <v>1</v>
      </c>
      <c r="F1" s="598"/>
      <c r="G1" s="598"/>
      <c r="H1" s="598"/>
      <c r="I1" s="598"/>
      <c r="J1" s="598"/>
      <c r="K1" s="598"/>
      <c r="L1" s="598"/>
      <c r="M1" s="598"/>
      <c r="N1" s="598"/>
      <c r="O1" s="598"/>
      <c r="P1" s="598"/>
      <c r="Q1" s="598"/>
      <c r="R1" s="598"/>
      <c r="S1" s="598"/>
      <c r="T1" s="598"/>
      <c r="U1" s="598"/>
      <c r="V1" s="598"/>
      <c r="W1" s="598"/>
      <c r="X1" s="598"/>
      <c r="Y1" s="598"/>
      <c r="Z1" s="598"/>
      <c r="AA1" s="598"/>
      <c r="AB1" s="598"/>
      <c r="AC1" s="599"/>
      <c r="AD1" s="590" t="s">
        <v>75</v>
      </c>
      <c r="AE1" s="588" t="s">
        <v>145</v>
      </c>
    </row>
    <row r="2" spans="1:35" ht="28.5" customHeight="1">
      <c r="A2" s="593"/>
      <c r="B2" s="471"/>
      <c r="C2" s="593"/>
      <c r="D2" s="471"/>
      <c r="E2" s="394" t="s">
        <v>39</v>
      </c>
      <c r="F2" s="20">
        <v>42461</v>
      </c>
      <c r="G2" s="20">
        <v>42491</v>
      </c>
      <c r="H2" s="20">
        <v>42522</v>
      </c>
      <c r="I2" s="20">
        <v>42552</v>
      </c>
      <c r="J2" s="20">
        <v>42583</v>
      </c>
      <c r="K2" s="20">
        <v>42614</v>
      </c>
      <c r="L2" s="20">
        <v>42644</v>
      </c>
      <c r="M2" s="20">
        <v>42675</v>
      </c>
      <c r="N2" s="20">
        <v>42705</v>
      </c>
      <c r="O2" s="20">
        <v>42736</v>
      </c>
      <c r="P2" s="20">
        <v>42767</v>
      </c>
      <c r="Q2" s="20">
        <v>42795</v>
      </c>
      <c r="R2" s="20">
        <v>42826</v>
      </c>
      <c r="S2" s="20">
        <v>42856</v>
      </c>
      <c r="T2" s="20">
        <v>42887</v>
      </c>
      <c r="U2" s="20">
        <v>42917</v>
      </c>
      <c r="V2" s="20">
        <v>42948</v>
      </c>
      <c r="W2" s="20">
        <v>42979</v>
      </c>
      <c r="X2" s="20">
        <v>43009</v>
      </c>
      <c r="Y2" s="20">
        <v>43040</v>
      </c>
      <c r="Z2" s="20">
        <v>43070</v>
      </c>
      <c r="AA2" s="20">
        <v>43101</v>
      </c>
      <c r="AB2" s="20">
        <v>43132</v>
      </c>
      <c r="AC2" s="20">
        <v>43160</v>
      </c>
      <c r="AD2" s="591"/>
      <c r="AE2" s="468"/>
    </row>
    <row r="3" spans="1:35" ht="56.25" customHeight="1">
      <c r="A3" s="455" t="s">
        <v>159</v>
      </c>
      <c r="B3" s="456"/>
      <c r="C3" s="456"/>
      <c r="D3" s="456"/>
      <c r="E3" s="456"/>
      <c r="F3" s="456"/>
      <c r="G3" s="456"/>
      <c r="H3" s="456"/>
      <c r="I3" s="456"/>
      <c r="J3" s="456"/>
      <c r="K3" s="456"/>
      <c r="L3" s="456"/>
      <c r="M3" s="456"/>
      <c r="N3" s="456"/>
      <c r="O3" s="456"/>
      <c r="P3" s="456"/>
      <c r="Q3" s="456"/>
      <c r="R3" s="456"/>
      <c r="S3" s="456"/>
      <c r="T3" s="456"/>
      <c r="U3" s="456"/>
      <c r="V3" s="456"/>
      <c r="W3" s="456"/>
      <c r="X3" s="456"/>
      <c r="Y3" s="456"/>
      <c r="Z3" s="456"/>
      <c r="AA3" s="456"/>
      <c r="AB3" s="456"/>
      <c r="AC3" s="456"/>
      <c r="AD3" s="456"/>
      <c r="AE3" s="457"/>
    </row>
    <row r="4" spans="1:35" ht="52.5" customHeight="1">
      <c r="A4" s="453">
        <v>1.1000000000000001</v>
      </c>
      <c r="B4" s="594" t="s">
        <v>178</v>
      </c>
      <c r="C4" s="448" t="s">
        <v>29</v>
      </c>
      <c r="D4" s="462" t="s">
        <v>13</v>
      </c>
      <c r="E4" s="353" t="s">
        <v>40</v>
      </c>
      <c r="F4" s="382"/>
      <c r="G4" s="382"/>
      <c r="H4" s="382"/>
      <c r="I4" s="382"/>
      <c r="J4" s="382"/>
      <c r="K4" s="382"/>
      <c r="L4" s="382"/>
      <c r="M4" s="382"/>
      <c r="N4" s="382"/>
      <c r="O4" s="382"/>
      <c r="P4" s="382"/>
      <c r="Q4" s="382"/>
      <c r="R4" s="301">
        <v>0.8</v>
      </c>
      <c r="S4" s="301">
        <v>1</v>
      </c>
      <c r="T4" s="301">
        <v>1</v>
      </c>
      <c r="U4" s="301">
        <v>1</v>
      </c>
      <c r="V4" s="301">
        <v>1</v>
      </c>
      <c r="W4" s="301"/>
      <c r="X4" s="301"/>
      <c r="Y4" s="301"/>
      <c r="Z4" s="301"/>
      <c r="AA4" s="301"/>
      <c r="AB4" s="301"/>
      <c r="AC4" s="301"/>
      <c r="AD4" s="564" t="s">
        <v>217</v>
      </c>
      <c r="AE4" s="478"/>
    </row>
    <row r="5" spans="1:35" ht="1.5" customHeight="1">
      <c r="A5" s="454"/>
      <c r="B5" s="595"/>
      <c r="C5" s="449"/>
      <c r="D5" s="463"/>
      <c r="E5" s="353" t="s">
        <v>86</v>
      </c>
      <c r="F5" s="14">
        <v>0.75</v>
      </c>
      <c r="G5" s="14">
        <v>0.75</v>
      </c>
      <c r="H5" s="14">
        <v>0.75</v>
      </c>
      <c r="I5" s="14">
        <v>0.75</v>
      </c>
      <c r="J5" s="14">
        <v>0.75</v>
      </c>
      <c r="K5" s="14">
        <v>0.75</v>
      </c>
      <c r="L5" s="14">
        <v>0.75</v>
      </c>
      <c r="M5" s="14">
        <v>0.75</v>
      </c>
      <c r="N5" s="14">
        <v>0.75</v>
      </c>
      <c r="O5" s="14">
        <v>0.75</v>
      </c>
      <c r="P5" s="14">
        <v>0.75</v>
      </c>
      <c r="Q5" s="14">
        <v>0.75</v>
      </c>
      <c r="R5" s="14">
        <v>0.75</v>
      </c>
      <c r="S5" s="14">
        <v>0.75</v>
      </c>
      <c r="T5" s="14">
        <v>0.75</v>
      </c>
      <c r="U5" s="14">
        <v>0.75</v>
      </c>
      <c r="V5" s="14">
        <v>0.75</v>
      </c>
      <c r="W5" s="14">
        <v>0.75</v>
      </c>
      <c r="X5" s="14">
        <v>0.75</v>
      </c>
      <c r="Y5" s="14">
        <v>0.75</v>
      </c>
      <c r="Z5" s="14">
        <v>0.75</v>
      </c>
      <c r="AA5" s="14">
        <v>0.75</v>
      </c>
      <c r="AB5" s="14">
        <v>0.75</v>
      </c>
      <c r="AC5" s="14">
        <v>0.75</v>
      </c>
      <c r="AD5" s="557"/>
      <c r="AE5" s="478"/>
    </row>
    <row r="6" spans="1:35" ht="1.5" customHeight="1">
      <c r="A6" s="454"/>
      <c r="B6" s="595"/>
      <c r="C6" s="449"/>
      <c r="D6" s="463"/>
      <c r="E6" s="353" t="s">
        <v>87</v>
      </c>
      <c r="F6" s="14">
        <v>0.6</v>
      </c>
      <c r="G6" s="14">
        <v>0.6</v>
      </c>
      <c r="H6" s="14">
        <v>0.6</v>
      </c>
      <c r="I6" s="14">
        <v>0.6</v>
      </c>
      <c r="J6" s="14">
        <v>0.6</v>
      </c>
      <c r="K6" s="14">
        <v>0.6</v>
      </c>
      <c r="L6" s="14">
        <v>0.6</v>
      </c>
      <c r="M6" s="14">
        <v>0.6</v>
      </c>
      <c r="N6" s="14">
        <v>0.6</v>
      </c>
      <c r="O6" s="14">
        <v>0.6</v>
      </c>
      <c r="P6" s="14">
        <v>0.6</v>
      </c>
      <c r="Q6" s="14">
        <v>0.6</v>
      </c>
      <c r="R6" s="14">
        <v>0.6</v>
      </c>
      <c r="S6" s="14">
        <v>0.6</v>
      </c>
      <c r="T6" s="14">
        <v>0.6</v>
      </c>
      <c r="U6" s="14">
        <v>0.6</v>
      </c>
      <c r="V6" s="14">
        <v>0.6</v>
      </c>
      <c r="W6" s="14">
        <v>0.6</v>
      </c>
      <c r="X6" s="14">
        <v>0.6</v>
      </c>
      <c r="Y6" s="14">
        <v>0.6</v>
      </c>
      <c r="Z6" s="14">
        <v>0.6</v>
      </c>
      <c r="AA6" s="14">
        <v>0.6</v>
      </c>
      <c r="AB6" s="14">
        <v>0.6</v>
      </c>
      <c r="AC6" s="14">
        <v>0.6</v>
      </c>
      <c r="AD6" s="557"/>
      <c r="AE6" s="478"/>
    </row>
    <row r="7" spans="1:35" ht="54.75" customHeight="1">
      <c r="A7" s="483"/>
      <c r="B7" s="596"/>
      <c r="C7" s="450"/>
      <c r="D7" s="488"/>
      <c r="E7" s="350" t="s">
        <v>164</v>
      </c>
      <c r="F7" s="383"/>
      <c r="G7" s="383"/>
      <c r="H7" s="383"/>
      <c r="I7" s="383"/>
      <c r="J7" s="383"/>
      <c r="K7" s="383"/>
      <c r="L7" s="383"/>
      <c r="M7" s="383"/>
      <c r="N7" s="383"/>
      <c r="O7" s="383"/>
      <c r="P7" s="383"/>
      <c r="Q7" s="383"/>
      <c r="R7" s="183"/>
      <c r="S7" s="183"/>
      <c r="T7" s="183"/>
      <c r="U7" s="183"/>
      <c r="V7" s="183"/>
      <c r="W7" s="351"/>
      <c r="X7" s="351"/>
      <c r="Y7" s="351"/>
      <c r="Z7" s="351"/>
      <c r="AA7" s="351"/>
      <c r="AB7" s="351"/>
      <c r="AC7" s="351"/>
      <c r="AD7" s="558"/>
      <c r="AE7" s="478"/>
      <c r="AI7" s="226" t="s">
        <v>16</v>
      </c>
    </row>
    <row r="8" spans="1:35" ht="26.25" customHeight="1">
      <c r="A8" s="446">
        <v>1.2</v>
      </c>
      <c r="B8" s="451" t="s">
        <v>194</v>
      </c>
      <c r="C8" s="449" t="s">
        <v>173</v>
      </c>
      <c r="D8" s="601" t="s">
        <v>13</v>
      </c>
      <c r="E8" s="55" t="s">
        <v>40</v>
      </c>
      <c r="F8" s="44">
        <v>6.9999999999999999E-4</v>
      </c>
      <c r="G8" s="45">
        <v>8.0000000000000004E-4</v>
      </c>
      <c r="H8" s="46">
        <v>4.0000000000000002E-4</v>
      </c>
      <c r="I8" s="45">
        <v>2.0000000000000001E-4</v>
      </c>
      <c r="J8" s="46">
        <v>1.2999999999999999E-3</v>
      </c>
      <c r="K8" s="45">
        <v>3.2000000000000003E-4</v>
      </c>
      <c r="L8" s="46">
        <f>L9/L10</f>
        <v>3.2954358213873783E-4</v>
      </c>
      <c r="M8" s="45">
        <f>M9/M10</f>
        <v>8.7899208907119832E-4</v>
      </c>
      <c r="N8" s="45">
        <f>N9/N10</f>
        <v>1.1802394199966278E-3</v>
      </c>
      <c r="O8" s="45">
        <f t="shared" ref="O8:P8" si="0">O9/O10</f>
        <v>9.6993210475266732E-4</v>
      </c>
      <c r="P8" s="45">
        <f t="shared" si="0"/>
        <v>1.6952025767079165E-4</v>
      </c>
      <c r="Q8" s="45">
        <v>2.0000000000000001E-4</v>
      </c>
      <c r="R8" s="44">
        <f>R9/R10</f>
        <v>5.6980056980056976E-4</v>
      </c>
      <c r="S8" s="44">
        <f t="shared" ref="S8:U8" si="1">S9/S10</f>
        <v>5.8694057226705795E-4</v>
      </c>
      <c r="T8" s="44">
        <f t="shared" si="1"/>
        <v>1.4461315979754158E-4</v>
      </c>
      <c r="U8" s="44">
        <f t="shared" si="1"/>
        <v>4.7908016608112422E-4</v>
      </c>
      <c r="V8" s="44">
        <v>0</v>
      </c>
      <c r="W8" s="379"/>
      <c r="X8" s="379"/>
      <c r="Y8" s="379"/>
      <c r="Z8" s="379"/>
      <c r="AA8" s="379"/>
      <c r="AB8" s="379"/>
      <c r="AC8" s="379"/>
      <c r="AD8" s="585" t="s">
        <v>216</v>
      </c>
      <c r="AE8" s="552"/>
    </row>
    <row r="9" spans="1:35" ht="15.75" customHeight="1">
      <c r="A9" s="446"/>
      <c r="B9" s="451"/>
      <c r="C9" s="449"/>
      <c r="D9" s="601"/>
      <c r="E9" s="56"/>
      <c r="F9" s="171">
        <v>4</v>
      </c>
      <c r="G9" s="343">
        <v>5</v>
      </c>
      <c r="H9" s="304">
        <v>3</v>
      </c>
      <c r="I9" s="343">
        <v>1</v>
      </c>
      <c r="J9" s="22" t="s">
        <v>137</v>
      </c>
      <c r="K9" s="21" t="s">
        <v>139</v>
      </c>
      <c r="L9" s="22" t="s">
        <v>139</v>
      </c>
      <c r="M9" s="21" t="s">
        <v>140</v>
      </c>
      <c r="N9" s="22" t="s">
        <v>141</v>
      </c>
      <c r="O9" s="21" t="s">
        <v>140</v>
      </c>
      <c r="P9" s="22" t="s">
        <v>83</v>
      </c>
      <c r="Q9" s="21" t="s">
        <v>83</v>
      </c>
      <c r="R9" s="425">
        <v>3</v>
      </c>
      <c r="S9" s="426">
        <v>4</v>
      </c>
      <c r="T9" s="427">
        <v>1</v>
      </c>
      <c r="U9" s="426">
        <v>3</v>
      </c>
      <c r="V9" s="428" t="s">
        <v>135</v>
      </c>
      <c r="W9" s="429"/>
      <c r="X9" s="428"/>
      <c r="Y9" s="429"/>
      <c r="Z9" s="428"/>
      <c r="AA9" s="429"/>
      <c r="AB9" s="428"/>
      <c r="AC9" s="429"/>
      <c r="AD9" s="481"/>
      <c r="AE9" s="552"/>
    </row>
    <row r="10" spans="1:35" ht="1.5" customHeight="1">
      <c r="A10" s="446"/>
      <c r="B10" s="451"/>
      <c r="C10" s="449"/>
      <c r="D10" s="601"/>
      <c r="E10" s="279" t="s">
        <v>105</v>
      </c>
      <c r="F10" s="147">
        <v>6073</v>
      </c>
      <c r="G10" s="147">
        <f>2063+2143+2206</f>
        <v>6412</v>
      </c>
      <c r="H10" s="147">
        <f>2137+2141+2113</f>
        <v>6391</v>
      </c>
      <c r="I10" s="147">
        <f>1952+1920+1915</f>
        <v>5787</v>
      </c>
      <c r="J10" s="147">
        <v>6908</v>
      </c>
      <c r="K10" s="147">
        <v>6217</v>
      </c>
      <c r="L10" s="147">
        <f>1946+2077+2046</f>
        <v>6069</v>
      </c>
      <c r="M10" s="147">
        <f>2088+2493+2245</f>
        <v>6826</v>
      </c>
      <c r="N10" s="147">
        <f>1882+2179+1870</f>
        <v>5931</v>
      </c>
      <c r="O10" s="147">
        <f>1991+2051+2144</f>
        <v>6186</v>
      </c>
      <c r="P10" s="147">
        <f>1907+2099+1893</f>
        <v>5899</v>
      </c>
      <c r="Q10" s="284" t="s">
        <v>163</v>
      </c>
      <c r="R10" s="147">
        <f>1714+1768+1783</f>
        <v>5265</v>
      </c>
      <c r="S10" s="147">
        <f>2106+2412+2297</f>
        <v>6815</v>
      </c>
      <c r="T10" s="147">
        <f>2124+2418+2373</f>
        <v>6915</v>
      </c>
      <c r="U10" s="147">
        <f>1935+2179+2148</f>
        <v>6262</v>
      </c>
      <c r="V10" s="147"/>
      <c r="W10" s="147"/>
      <c r="X10" s="147"/>
      <c r="Y10" s="147"/>
      <c r="Z10" s="147"/>
      <c r="AA10" s="147"/>
      <c r="AB10" s="147"/>
      <c r="AC10" s="284"/>
      <c r="AD10" s="481"/>
      <c r="AE10" s="552"/>
    </row>
    <row r="11" spans="1:35" ht="1.5" customHeight="1">
      <c r="A11" s="446"/>
      <c r="B11" s="451"/>
      <c r="C11" s="449"/>
      <c r="D11" s="601"/>
      <c r="E11" s="56" t="s">
        <v>43</v>
      </c>
      <c r="F11" s="47">
        <v>8.0000000000000004E-4</v>
      </c>
      <c r="G11" s="47">
        <v>8.0000000000000004E-4</v>
      </c>
      <c r="H11" s="47">
        <v>8.0000000000000004E-4</v>
      </c>
      <c r="I11" s="47">
        <v>8.0000000000000004E-4</v>
      </c>
      <c r="J11" s="47">
        <v>8.0000000000000004E-4</v>
      </c>
      <c r="K11" s="47">
        <v>8.0000000000000004E-4</v>
      </c>
      <c r="L11" s="47">
        <v>8.0000000000000004E-4</v>
      </c>
      <c r="M11" s="47">
        <v>8.0000000000000004E-4</v>
      </c>
      <c r="N11" s="47">
        <v>8.0000000000000004E-4</v>
      </c>
      <c r="O11" s="47">
        <v>8.0000000000000004E-4</v>
      </c>
      <c r="P11" s="47">
        <v>8.0000000000000004E-4</v>
      </c>
      <c r="Q11" s="47">
        <v>8.0000000000000004E-4</v>
      </c>
      <c r="R11" s="47">
        <v>8.0000000000000004E-4</v>
      </c>
      <c r="S11" s="47">
        <v>8.0000000000000004E-4</v>
      </c>
      <c r="T11" s="47">
        <v>8.0000000000000004E-4</v>
      </c>
      <c r="U11" s="47">
        <v>8.0000000000000004E-4</v>
      </c>
      <c r="V11" s="47">
        <v>8.0000000000000004E-4</v>
      </c>
      <c r="W11" s="47">
        <v>8.0000000000000004E-4</v>
      </c>
      <c r="X11" s="47">
        <v>8.0000000000000004E-4</v>
      </c>
      <c r="Y11" s="47">
        <v>8.0000000000000004E-4</v>
      </c>
      <c r="Z11" s="47">
        <v>8.0000000000000004E-4</v>
      </c>
      <c r="AA11" s="47">
        <v>8.0000000000000004E-4</v>
      </c>
      <c r="AB11" s="47">
        <v>8.0000000000000004E-4</v>
      </c>
      <c r="AC11" s="47">
        <v>8.0000000000000004E-4</v>
      </c>
      <c r="AD11" s="481"/>
      <c r="AE11" s="552"/>
    </row>
    <row r="12" spans="1:35" ht="1.5" customHeight="1">
      <c r="A12" s="446"/>
      <c r="B12" s="451"/>
      <c r="C12" s="449"/>
      <c r="D12" s="601"/>
      <c r="E12" s="56" t="s">
        <v>44</v>
      </c>
      <c r="F12" s="47">
        <v>1.1000000000000001E-3</v>
      </c>
      <c r="G12" s="47">
        <v>1.1000000000000001E-3</v>
      </c>
      <c r="H12" s="47">
        <v>1.1000000000000001E-3</v>
      </c>
      <c r="I12" s="47">
        <v>1.1000000000000001E-3</v>
      </c>
      <c r="J12" s="47">
        <v>1.1000000000000001E-3</v>
      </c>
      <c r="K12" s="47">
        <v>1.1000000000000001E-3</v>
      </c>
      <c r="L12" s="47">
        <v>1.1000000000000001E-3</v>
      </c>
      <c r="M12" s="47">
        <v>1.1000000000000001E-3</v>
      </c>
      <c r="N12" s="47">
        <v>1.1000000000000001E-3</v>
      </c>
      <c r="O12" s="47">
        <v>1.1000000000000001E-3</v>
      </c>
      <c r="P12" s="47">
        <v>1.1000000000000001E-3</v>
      </c>
      <c r="Q12" s="47">
        <v>1.1000000000000001E-3</v>
      </c>
      <c r="R12" s="47">
        <v>1.1000000000000001E-3</v>
      </c>
      <c r="S12" s="47">
        <v>1.1000000000000001E-3</v>
      </c>
      <c r="T12" s="47">
        <v>1.1000000000000001E-3</v>
      </c>
      <c r="U12" s="47">
        <v>1.1000000000000001E-3</v>
      </c>
      <c r="V12" s="47">
        <v>1.1000000000000001E-3</v>
      </c>
      <c r="W12" s="47">
        <v>1.1000000000000001E-3</v>
      </c>
      <c r="X12" s="47">
        <v>1.1000000000000001E-3</v>
      </c>
      <c r="Y12" s="47">
        <v>1.1000000000000001E-3</v>
      </c>
      <c r="Z12" s="47">
        <v>1.1000000000000001E-3</v>
      </c>
      <c r="AA12" s="47">
        <v>1.1000000000000001E-3</v>
      </c>
      <c r="AB12" s="47">
        <v>1.1000000000000001E-3</v>
      </c>
      <c r="AC12" s="47">
        <v>1.1000000000000001E-3</v>
      </c>
      <c r="AD12" s="481"/>
      <c r="AE12" s="552"/>
    </row>
    <row r="13" spans="1:35" ht="53.25" customHeight="1">
      <c r="A13" s="447"/>
      <c r="B13" s="452"/>
      <c r="C13" s="600"/>
      <c r="D13" s="488"/>
      <c r="E13" s="350" t="s">
        <v>164</v>
      </c>
      <c r="F13" s="183"/>
      <c r="G13" s="283"/>
      <c r="H13" s="183"/>
      <c r="I13" s="183"/>
      <c r="J13" s="182"/>
      <c r="K13" s="183"/>
      <c r="L13" s="183"/>
      <c r="M13" s="283"/>
      <c r="N13" s="182"/>
      <c r="O13" s="283"/>
      <c r="P13" s="183"/>
      <c r="Q13" s="183"/>
      <c r="R13" s="183"/>
      <c r="S13" s="183"/>
      <c r="T13" s="183"/>
      <c r="U13" s="183"/>
      <c r="V13" s="183"/>
      <c r="W13" s="344"/>
      <c r="X13" s="344"/>
      <c r="Y13" s="344"/>
      <c r="Z13" s="344"/>
      <c r="AA13" s="344"/>
      <c r="AB13" s="344"/>
      <c r="AC13" s="344"/>
      <c r="AD13" s="482"/>
      <c r="AE13" s="478"/>
    </row>
    <row r="14" spans="1:35" ht="27" customHeight="1">
      <c r="A14" s="453">
        <v>1.3</v>
      </c>
      <c r="B14" s="594" t="s">
        <v>189</v>
      </c>
      <c r="C14" s="448" t="s">
        <v>172</v>
      </c>
      <c r="D14" s="462" t="s">
        <v>13</v>
      </c>
      <c r="E14" s="376" t="s">
        <v>40</v>
      </c>
      <c r="F14" s="384"/>
      <c r="G14" s="384"/>
      <c r="H14" s="385">
        <v>6</v>
      </c>
      <c r="I14" s="384"/>
      <c r="J14" s="384"/>
      <c r="K14" s="385">
        <v>7</v>
      </c>
      <c r="L14" s="384"/>
      <c r="M14" s="384"/>
      <c r="N14" s="385">
        <v>5</v>
      </c>
      <c r="O14" s="384"/>
      <c r="P14" s="384"/>
      <c r="Q14" s="385">
        <v>3</v>
      </c>
      <c r="R14" s="401"/>
      <c r="S14" s="401"/>
      <c r="T14" s="385">
        <v>5</v>
      </c>
      <c r="U14" s="401"/>
      <c r="V14" s="401"/>
      <c r="W14" s="385"/>
      <c r="X14" s="401"/>
      <c r="Y14" s="401"/>
      <c r="Z14" s="385"/>
      <c r="AA14" s="401"/>
      <c r="AB14" s="401"/>
      <c r="AC14" s="385"/>
      <c r="AD14" s="564" t="s">
        <v>202</v>
      </c>
      <c r="AE14" s="478"/>
    </row>
    <row r="15" spans="1:35" ht="16.5" customHeight="1">
      <c r="A15" s="454"/>
      <c r="B15" s="595"/>
      <c r="C15" s="449"/>
      <c r="D15" s="463"/>
      <c r="E15" s="378"/>
      <c r="F15" s="386"/>
      <c r="G15" s="387"/>
      <c r="H15" s="388">
        <v>0.5</v>
      </c>
      <c r="I15" s="387"/>
      <c r="J15" s="389"/>
      <c r="K15" s="390">
        <v>0.57999999999999996</v>
      </c>
      <c r="L15" s="387"/>
      <c r="M15" s="389"/>
      <c r="N15" s="391">
        <v>0.33</v>
      </c>
      <c r="O15" s="389"/>
      <c r="P15" s="386"/>
      <c r="Q15" s="391">
        <v>0.38</v>
      </c>
      <c r="R15" s="402"/>
      <c r="S15" s="403"/>
      <c r="T15" s="388">
        <f>5/8</f>
        <v>0.625</v>
      </c>
      <c r="U15" s="403"/>
      <c r="V15" s="405"/>
      <c r="W15" s="390"/>
      <c r="X15" s="403"/>
      <c r="Y15" s="405"/>
      <c r="Z15" s="391"/>
      <c r="AA15" s="405"/>
      <c r="AB15" s="402"/>
      <c r="AC15" s="391"/>
      <c r="AD15" s="557"/>
      <c r="AE15" s="478"/>
    </row>
    <row r="16" spans="1:35" ht="1.5" customHeight="1">
      <c r="A16" s="454"/>
      <c r="B16" s="595"/>
      <c r="C16" s="449"/>
      <c r="D16" s="463"/>
      <c r="E16" s="378" t="s">
        <v>86</v>
      </c>
      <c r="F16" s="392">
        <v>4.375</v>
      </c>
      <c r="G16" s="392">
        <v>4.375</v>
      </c>
      <c r="H16" s="392">
        <v>4.375</v>
      </c>
      <c r="I16" s="392">
        <v>4.375</v>
      </c>
      <c r="J16" s="392">
        <v>4.375</v>
      </c>
      <c r="K16" s="392">
        <v>4.375</v>
      </c>
      <c r="L16" s="392">
        <v>4.375</v>
      </c>
      <c r="M16" s="392">
        <v>4.375</v>
      </c>
      <c r="N16" s="392">
        <v>4.375</v>
      </c>
      <c r="O16" s="392">
        <v>4.375</v>
      </c>
      <c r="P16" s="392">
        <v>4.375</v>
      </c>
      <c r="Q16" s="392">
        <v>4.375</v>
      </c>
      <c r="R16" s="404">
        <v>4.375</v>
      </c>
      <c r="S16" s="404">
        <v>4.375</v>
      </c>
      <c r="T16" s="392">
        <v>4.375</v>
      </c>
      <c r="U16" s="404">
        <v>4.375</v>
      </c>
      <c r="V16" s="404">
        <v>4.375</v>
      </c>
      <c r="W16" s="392">
        <v>4.375</v>
      </c>
      <c r="X16" s="404">
        <v>4.375</v>
      </c>
      <c r="Y16" s="404">
        <v>4.375</v>
      </c>
      <c r="Z16" s="392">
        <v>4.375</v>
      </c>
      <c r="AA16" s="404">
        <v>4.375</v>
      </c>
      <c r="AB16" s="404">
        <v>4.375</v>
      </c>
      <c r="AC16" s="392">
        <v>4.375</v>
      </c>
      <c r="AD16" s="557"/>
      <c r="AE16" s="478"/>
    </row>
    <row r="17" spans="1:35" ht="1.5" customHeight="1">
      <c r="A17" s="454"/>
      <c r="B17" s="595"/>
      <c r="C17" s="449"/>
      <c r="D17" s="463"/>
      <c r="E17" s="378" t="s">
        <v>87</v>
      </c>
      <c r="F17" s="392">
        <v>5.605753</v>
      </c>
      <c r="G17" s="392">
        <v>5.605753</v>
      </c>
      <c r="H17" s="392">
        <v>5.605753</v>
      </c>
      <c r="I17" s="392">
        <v>5.605753</v>
      </c>
      <c r="J17" s="392">
        <v>5.605753</v>
      </c>
      <c r="K17" s="392">
        <v>5.605753</v>
      </c>
      <c r="L17" s="392">
        <v>5.605753</v>
      </c>
      <c r="M17" s="392">
        <v>5.605753</v>
      </c>
      <c r="N17" s="392">
        <v>5.605753</v>
      </c>
      <c r="O17" s="392">
        <v>5.605753</v>
      </c>
      <c r="P17" s="392">
        <v>5.605753</v>
      </c>
      <c r="Q17" s="392">
        <v>5.605753</v>
      </c>
      <c r="R17" s="404">
        <v>5.605753</v>
      </c>
      <c r="S17" s="404">
        <v>5.605753</v>
      </c>
      <c r="T17" s="392">
        <v>5.605753</v>
      </c>
      <c r="U17" s="404">
        <v>5.605753</v>
      </c>
      <c r="V17" s="404">
        <v>5.605753</v>
      </c>
      <c r="W17" s="392">
        <v>5.605753</v>
      </c>
      <c r="X17" s="404">
        <v>5.605753</v>
      </c>
      <c r="Y17" s="404">
        <v>5.605753</v>
      </c>
      <c r="Z17" s="392">
        <v>5.605753</v>
      </c>
      <c r="AA17" s="404">
        <v>5.605753</v>
      </c>
      <c r="AB17" s="404">
        <v>5.605753</v>
      </c>
      <c r="AC17" s="392">
        <v>5.605753</v>
      </c>
      <c r="AD17" s="557"/>
      <c r="AE17" s="478"/>
    </row>
    <row r="18" spans="1:35" ht="53.25" customHeight="1">
      <c r="A18" s="483"/>
      <c r="B18" s="596"/>
      <c r="C18" s="600"/>
      <c r="D18" s="488"/>
      <c r="E18" s="377" t="s">
        <v>164</v>
      </c>
      <c r="F18" s="393"/>
      <c r="G18" s="393"/>
      <c r="H18" s="182"/>
      <c r="I18" s="393"/>
      <c r="J18" s="393"/>
      <c r="K18" s="182"/>
      <c r="L18" s="393"/>
      <c r="M18" s="393"/>
      <c r="N18" s="283"/>
      <c r="O18" s="393"/>
      <c r="P18" s="393"/>
      <c r="Q18" s="183"/>
      <c r="R18" s="393"/>
      <c r="S18" s="393"/>
      <c r="T18" s="283"/>
      <c r="U18" s="393"/>
      <c r="V18" s="393"/>
      <c r="W18" s="351"/>
      <c r="X18" s="393"/>
      <c r="Y18" s="393"/>
      <c r="Z18" s="351"/>
      <c r="AA18" s="393"/>
      <c r="AB18" s="393"/>
      <c r="AC18" s="351"/>
      <c r="AD18" s="558"/>
      <c r="AE18" s="478"/>
      <c r="AI18" s="226" t="s">
        <v>16</v>
      </c>
    </row>
    <row r="19" spans="1:35" ht="53.25" customHeight="1">
      <c r="A19" s="453">
        <v>1.4</v>
      </c>
      <c r="B19" s="594" t="s">
        <v>188</v>
      </c>
      <c r="C19" s="448" t="s">
        <v>29</v>
      </c>
      <c r="D19" s="462" t="s">
        <v>13</v>
      </c>
      <c r="E19" s="56" t="s">
        <v>40</v>
      </c>
      <c r="F19" s="172">
        <v>1</v>
      </c>
      <c r="G19" s="172">
        <v>0.8</v>
      </c>
      <c r="H19" s="172">
        <v>0.66</v>
      </c>
      <c r="I19" s="172">
        <v>1</v>
      </c>
      <c r="J19" s="213">
        <v>0.56999999999999995</v>
      </c>
      <c r="K19" s="172">
        <v>1</v>
      </c>
      <c r="L19" s="172">
        <v>1</v>
      </c>
      <c r="M19" s="14">
        <v>0</v>
      </c>
      <c r="N19" s="14">
        <v>0.25</v>
      </c>
      <c r="O19" s="14">
        <v>0.5</v>
      </c>
      <c r="P19" s="14">
        <v>0</v>
      </c>
      <c r="Q19" s="14">
        <v>0</v>
      </c>
      <c r="R19" s="172">
        <v>0.33</v>
      </c>
      <c r="S19" s="172">
        <v>0.33</v>
      </c>
      <c r="T19" s="172">
        <v>1</v>
      </c>
      <c r="U19" s="172">
        <v>1</v>
      </c>
      <c r="V19" s="443" t="s">
        <v>213</v>
      </c>
      <c r="W19" s="172"/>
      <c r="X19" s="172"/>
      <c r="Y19" s="14"/>
      <c r="Z19" s="14"/>
      <c r="AA19" s="14"/>
      <c r="AB19" s="14"/>
      <c r="AC19" s="14"/>
      <c r="AD19" s="564" t="s">
        <v>227</v>
      </c>
      <c r="AE19" s="478"/>
    </row>
    <row r="20" spans="1:35" ht="1.5" customHeight="1">
      <c r="A20" s="454"/>
      <c r="B20" s="595"/>
      <c r="C20" s="449"/>
      <c r="D20" s="463"/>
      <c r="E20" s="224" t="s">
        <v>86</v>
      </c>
      <c r="F20" s="14">
        <v>0.75</v>
      </c>
      <c r="G20" s="14">
        <v>0.75</v>
      </c>
      <c r="H20" s="14">
        <v>0.75</v>
      </c>
      <c r="I20" s="14">
        <v>0.75</v>
      </c>
      <c r="J20" s="14">
        <v>0.75</v>
      </c>
      <c r="K20" s="14">
        <v>0.75</v>
      </c>
      <c r="L20" s="14">
        <v>0.75</v>
      </c>
      <c r="M20" s="14">
        <v>0.75</v>
      </c>
      <c r="N20" s="14">
        <v>0.75</v>
      </c>
      <c r="O20" s="14">
        <v>0.75</v>
      </c>
      <c r="P20" s="14">
        <v>0.75</v>
      </c>
      <c r="Q20" s="14">
        <v>0.75</v>
      </c>
      <c r="R20" s="14">
        <v>0.75</v>
      </c>
      <c r="S20" s="14">
        <v>0.75</v>
      </c>
      <c r="T20" s="14">
        <v>0.75</v>
      </c>
      <c r="U20" s="14">
        <v>0.75</v>
      </c>
      <c r="V20" s="14">
        <v>0.75</v>
      </c>
      <c r="W20" s="14">
        <v>0.75</v>
      </c>
      <c r="X20" s="14">
        <v>0.75</v>
      </c>
      <c r="Y20" s="14">
        <v>0.75</v>
      </c>
      <c r="Z20" s="14">
        <v>0.75</v>
      </c>
      <c r="AA20" s="14">
        <v>0.75</v>
      </c>
      <c r="AB20" s="14">
        <v>0.75</v>
      </c>
      <c r="AC20" s="14">
        <v>0.75</v>
      </c>
      <c r="AD20" s="557"/>
      <c r="AE20" s="478"/>
    </row>
    <row r="21" spans="1:35" ht="1.5" customHeight="1">
      <c r="A21" s="454"/>
      <c r="B21" s="595"/>
      <c r="C21" s="449"/>
      <c r="D21" s="463"/>
      <c r="E21" s="224" t="s">
        <v>87</v>
      </c>
      <c r="F21" s="14">
        <v>0.59</v>
      </c>
      <c r="G21" s="14">
        <v>0.59</v>
      </c>
      <c r="H21" s="14">
        <v>0.59</v>
      </c>
      <c r="I21" s="14">
        <v>0.59</v>
      </c>
      <c r="J21" s="14">
        <v>0.59</v>
      </c>
      <c r="K21" s="14">
        <v>0.59</v>
      </c>
      <c r="L21" s="14">
        <v>0.59</v>
      </c>
      <c r="M21" s="14">
        <v>0.59</v>
      </c>
      <c r="N21" s="14">
        <v>0.59</v>
      </c>
      <c r="O21" s="14">
        <v>0.59</v>
      </c>
      <c r="P21" s="14">
        <v>0.59</v>
      </c>
      <c r="Q21" s="14">
        <v>0.59</v>
      </c>
      <c r="R21" s="14">
        <v>0.59</v>
      </c>
      <c r="S21" s="14">
        <v>0.59</v>
      </c>
      <c r="T21" s="14">
        <v>0.59</v>
      </c>
      <c r="U21" s="14">
        <v>0.59</v>
      </c>
      <c r="V21" s="14">
        <v>0.59</v>
      </c>
      <c r="W21" s="14">
        <v>0.59</v>
      </c>
      <c r="X21" s="14">
        <v>0.59</v>
      </c>
      <c r="Y21" s="14">
        <v>0.59</v>
      </c>
      <c r="Z21" s="14">
        <v>0.59</v>
      </c>
      <c r="AA21" s="14">
        <v>0.59</v>
      </c>
      <c r="AB21" s="14">
        <v>0.59</v>
      </c>
      <c r="AC21" s="14">
        <v>0.59</v>
      </c>
      <c r="AD21" s="557"/>
      <c r="AE21" s="478"/>
    </row>
    <row r="22" spans="1:35" ht="53.25" customHeight="1">
      <c r="A22" s="483"/>
      <c r="B22" s="596"/>
      <c r="C22" s="450"/>
      <c r="D22" s="488"/>
      <c r="E22" s="350" t="s">
        <v>164</v>
      </c>
      <c r="F22" s="183"/>
      <c r="G22" s="183"/>
      <c r="H22" s="283"/>
      <c r="I22" s="183"/>
      <c r="J22" s="182"/>
      <c r="K22" s="183"/>
      <c r="L22" s="183"/>
      <c r="M22" s="182"/>
      <c r="N22" s="182"/>
      <c r="O22" s="182"/>
      <c r="P22" s="182"/>
      <c r="Q22" s="182"/>
      <c r="R22" s="182"/>
      <c r="S22" s="182"/>
      <c r="T22" s="183"/>
      <c r="U22" s="183"/>
      <c r="V22" s="442" t="s">
        <v>212</v>
      </c>
      <c r="W22" s="344"/>
      <c r="X22" s="344"/>
      <c r="Y22" s="344"/>
      <c r="Z22" s="344"/>
      <c r="AA22" s="344"/>
      <c r="AB22" s="344"/>
      <c r="AC22" s="344"/>
      <c r="AD22" s="558"/>
      <c r="AE22" s="478"/>
      <c r="AI22" s="226" t="s">
        <v>16</v>
      </c>
    </row>
    <row r="23" spans="1:35" ht="26.25" customHeight="1">
      <c r="A23" s="445">
        <v>1.5</v>
      </c>
      <c r="B23" s="459" t="s">
        <v>190</v>
      </c>
      <c r="C23" s="448" t="s">
        <v>186</v>
      </c>
      <c r="D23" s="462" t="s">
        <v>22</v>
      </c>
      <c r="E23" s="56" t="s">
        <v>40</v>
      </c>
      <c r="F23" s="419"/>
      <c r="G23" s="419"/>
      <c r="H23" s="408">
        <f>H25/SUM(F26:H26)</f>
        <v>5.2977325704598435E-5</v>
      </c>
      <c r="I23" s="419"/>
      <c r="J23" s="419"/>
      <c r="K23" s="408">
        <f>K25/SUM(I26:K26)</f>
        <v>1.5862944162436547E-4</v>
      </c>
      <c r="L23" s="419"/>
      <c r="M23" s="419"/>
      <c r="N23" s="408">
        <f>N25/SUM(L26:N26)</f>
        <v>1.593540847763731E-4</v>
      </c>
      <c r="O23" s="419"/>
      <c r="P23" s="419"/>
      <c r="Q23" s="408">
        <f>Q25/SUM(O26:Q26)</f>
        <v>1.6000853378846872E-4</v>
      </c>
      <c r="R23" s="419"/>
      <c r="S23" s="419"/>
      <c r="T23" s="379">
        <f t="shared" ref="T23" si="2">T25/T26</f>
        <v>1.1569052783803326E-3</v>
      </c>
      <c r="U23" s="412"/>
      <c r="V23" s="412"/>
      <c r="W23" s="361"/>
      <c r="X23" s="412"/>
      <c r="Y23" s="412"/>
      <c r="Z23" s="361"/>
      <c r="AA23" s="412"/>
      <c r="AB23" s="412"/>
      <c r="AC23" s="361"/>
      <c r="AD23" s="585" t="s">
        <v>201</v>
      </c>
      <c r="AE23" s="478"/>
    </row>
    <row r="24" spans="1:35" ht="0.75" customHeight="1">
      <c r="A24" s="446"/>
      <c r="B24" s="451"/>
      <c r="C24" s="449"/>
      <c r="D24" s="463"/>
      <c r="E24" s="415" t="s">
        <v>184</v>
      </c>
      <c r="F24" s="420">
        <v>0</v>
      </c>
      <c r="G24" s="420">
        <v>0</v>
      </c>
      <c r="H24" s="409">
        <v>1</v>
      </c>
      <c r="I24" s="420">
        <v>1</v>
      </c>
      <c r="J24" s="420">
        <v>2</v>
      </c>
      <c r="K24" s="409">
        <v>0</v>
      </c>
      <c r="L24" s="420">
        <v>2</v>
      </c>
      <c r="M24" s="420">
        <v>0</v>
      </c>
      <c r="N24" s="409">
        <v>1</v>
      </c>
      <c r="O24" s="420">
        <v>2</v>
      </c>
      <c r="P24" s="420">
        <v>0</v>
      </c>
      <c r="Q24" s="409">
        <v>1</v>
      </c>
      <c r="R24" s="420">
        <v>4</v>
      </c>
      <c r="S24" s="420">
        <v>1</v>
      </c>
      <c r="T24" s="434"/>
      <c r="U24" s="418"/>
      <c r="V24" s="418"/>
      <c r="W24" s="417"/>
      <c r="X24" s="418"/>
      <c r="Y24" s="418"/>
      <c r="Z24" s="417"/>
      <c r="AA24" s="418"/>
      <c r="AB24" s="418"/>
      <c r="AC24" s="417"/>
      <c r="AD24" s="481"/>
      <c r="AE24" s="478"/>
    </row>
    <row r="25" spans="1:35" ht="15.75" customHeight="1">
      <c r="A25" s="446"/>
      <c r="B25" s="451"/>
      <c r="C25" s="449"/>
      <c r="D25" s="463"/>
      <c r="E25" s="415" t="s">
        <v>185</v>
      </c>
      <c r="F25" s="421"/>
      <c r="G25" s="421"/>
      <c r="H25" s="410">
        <f>SUM(F24:H24)</f>
        <v>1</v>
      </c>
      <c r="I25" s="421"/>
      <c r="J25" s="421"/>
      <c r="K25" s="410">
        <f>SUM(I24:K24)</f>
        <v>3</v>
      </c>
      <c r="L25" s="421"/>
      <c r="M25" s="421"/>
      <c r="N25" s="410">
        <f>SUM(L24:N24)</f>
        <v>3</v>
      </c>
      <c r="O25" s="421"/>
      <c r="P25" s="421"/>
      <c r="Q25" s="410">
        <f>SUM(O24:Q24)</f>
        <v>3</v>
      </c>
      <c r="R25" s="421"/>
      <c r="S25" s="421"/>
      <c r="T25" s="440">
        <v>8</v>
      </c>
      <c r="U25" s="411"/>
      <c r="V25" s="411"/>
      <c r="W25" s="410"/>
      <c r="X25" s="411"/>
      <c r="Y25" s="411"/>
      <c r="Z25" s="410"/>
      <c r="AA25" s="411"/>
      <c r="AB25" s="411"/>
      <c r="AC25" s="410"/>
      <c r="AD25" s="481"/>
      <c r="AE25" s="478"/>
    </row>
    <row r="26" spans="1:35" ht="1.5" customHeight="1">
      <c r="A26" s="446"/>
      <c r="B26" s="451"/>
      <c r="C26" s="449"/>
      <c r="D26" s="463"/>
      <c r="E26" s="279" t="s">
        <v>105</v>
      </c>
      <c r="F26" s="171">
        <v>6073</v>
      </c>
      <c r="G26" s="171">
        <f>2063+2143+2206</f>
        <v>6412</v>
      </c>
      <c r="H26" s="147">
        <f>2137+2141+2113</f>
        <v>6391</v>
      </c>
      <c r="I26" s="147">
        <f>1952+1920+1915</f>
        <v>5787</v>
      </c>
      <c r="J26" s="147">
        <v>6908</v>
      </c>
      <c r="K26" s="147">
        <v>6217</v>
      </c>
      <c r="L26" s="147">
        <f>L10</f>
        <v>6069</v>
      </c>
      <c r="M26" s="147">
        <f t="shared" ref="M26:P26" si="3">M10</f>
        <v>6826</v>
      </c>
      <c r="N26" s="147">
        <f t="shared" si="3"/>
        <v>5931</v>
      </c>
      <c r="O26" s="147">
        <f t="shared" si="3"/>
        <v>6186</v>
      </c>
      <c r="P26" s="147">
        <f t="shared" si="3"/>
        <v>5899</v>
      </c>
      <c r="Q26" s="147">
        <v>6664</v>
      </c>
      <c r="R26" s="171">
        <f>R10</f>
        <v>5265</v>
      </c>
      <c r="S26" s="171">
        <f t="shared" ref="S26:AC26" si="4">S10</f>
        <v>6815</v>
      </c>
      <c r="T26" s="171">
        <f t="shared" si="4"/>
        <v>6915</v>
      </c>
      <c r="U26" s="171">
        <f t="shared" si="4"/>
        <v>6262</v>
      </c>
      <c r="V26" s="171">
        <f t="shared" si="4"/>
        <v>0</v>
      </c>
      <c r="W26" s="171">
        <f t="shared" si="4"/>
        <v>0</v>
      </c>
      <c r="X26" s="171">
        <f t="shared" si="4"/>
        <v>0</v>
      </c>
      <c r="Y26" s="171">
        <f t="shared" si="4"/>
        <v>0</v>
      </c>
      <c r="Z26" s="171">
        <f t="shared" si="4"/>
        <v>0</v>
      </c>
      <c r="AA26" s="171">
        <f t="shared" si="4"/>
        <v>0</v>
      </c>
      <c r="AB26" s="171">
        <f t="shared" si="4"/>
        <v>0</v>
      </c>
      <c r="AC26" s="171">
        <f t="shared" si="4"/>
        <v>0</v>
      </c>
      <c r="AD26" s="481"/>
      <c r="AE26" s="478"/>
    </row>
    <row r="27" spans="1:35" ht="1.5" customHeight="1">
      <c r="A27" s="446"/>
      <c r="B27" s="451"/>
      <c r="C27" s="449"/>
      <c r="D27" s="463"/>
      <c r="E27" s="56" t="s">
        <v>43</v>
      </c>
      <c r="F27" s="408">
        <v>2.0000000000000001E-4</v>
      </c>
      <c r="G27" s="408">
        <v>2.0000000000000001E-4</v>
      </c>
      <c r="H27" s="408">
        <v>2.0000000000000001E-4</v>
      </c>
      <c r="I27" s="408">
        <v>2.0000000000000001E-4</v>
      </c>
      <c r="J27" s="408">
        <v>2.0000000000000001E-4</v>
      </c>
      <c r="K27" s="408">
        <v>2.0000000000000001E-4</v>
      </c>
      <c r="L27" s="408">
        <v>2.0000000000000001E-4</v>
      </c>
      <c r="M27" s="408">
        <v>2.0000000000000001E-4</v>
      </c>
      <c r="N27" s="408">
        <v>2.0000000000000001E-4</v>
      </c>
      <c r="O27" s="408">
        <v>2.0000000000000001E-4</v>
      </c>
      <c r="P27" s="408">
        <v>2.0000000000000001E-4</v>
      </c>
      <c r="Q27" s="408">
        <v>2.0000000000000001E-4</v>
      </c>
      <c r="R27" s="408">
        <v>2.0000000000000001E-4</v>
      </c>
      <c r="S27" s="408">
        <v>2.0000000000000001E-4</v>
      </c>
      <c r="T27" s="408">
        <v>2.0000000000000001E-4</v>
      </c>
      <c r="U27" s="408">
        <v>2.0000000000000001E-4</v>
      </c>
      <c r="V27" s="408">
        <v>2.0000000000000001E-4</v>
      </c>
      <c r="W27" s="408">
        <v>2.0000000000000001E-4</v>
      </c>
      <c r="X27" s="408">
        <v>2.0000000000000001E-4</v>
      </c>
      <c r="Y27" s="408">
        <v>2.0000000000000001E-4</v>
      </c>
      <c r="Z27" s="408">
        <v>2.0000000000000001E-4</v>
      </c>
      <c r="AA27" s="408">
        <v>2.0000000000000001E-4</v>
      </c>
      <c r="AB27" s="408">
        <v>2.0000000000000001E-4</v>
      </c>
      <c r="AC27" s="408">
        <v>2.0000000000000001E-4</v>
      </c>
      <c r="AD27" s="481"/>
      <c r="AE27" s="478"/>
    </row>
    <row r="28" spans="1:35" ht="1.5" customHeight="1">
      <c r="A28" s="446"/>
      <c r="B28" s="451"/>
      <c r="C28" s="449"/>
      <c r="D28" s="463"/>
      <c r="E28" s="56" t="s">
        <v>44</v>
      </c>
      <c r="F28" s="408">
        <v>4.0000000000000002E-4</v>
      </c>
      <c r="G28" s="408">
        <v>4.0000000000000002E-4</v>
      </c>
      <c r="H28" s="408">
        <v>4.0000000000000002E-4</v>
      </c>
      <c r="I28" s="408">
        <v>4.0000000000000002E-4</v>
      </c>
      <c r="J28" s="408">
        <v>4.0000000000000002E-4</v>
      </c>
      <c r="K28" s="408">
        <v>4.0000000000000002E-4</v>
      </c>
      <c r="L28" s="408">
        <v>4.0000000000000002E-4</v>
      </c>
      <c r="M28" s="408">
        <v>4.0000000000000002E-4</v>
      </c>
      <c r="N28" s="408">
        <v>4.0000000000000002E-4</v>
      </c>
      <c r="O28" s="408">
        <v>4.0000000000000002E-4</v>
      </c>
      <c r="P28" s="408">
        <v>4.0000000000000002E-4</v>
      </c>
      <c r="Q28" s="408">
        <v>4.0000000000000002E-4</v>
      </c>
      <c r="R28" s="408">
        <v>4.0000000000000002E-4</v>
      </c>
      <c r="S28" s="408">
        <v>4.0000000000000002E-4</v>
      </c>
      <c r="T28" s="408">
        <v>4.0000000000000002E-4</v>
      </c>
      <c r="U28" s="408">
        <v>4.0000000000000002E-4</v>
      </c>
      <c r="V28" s="408">
        <v>4.0000000000000002E-4</v>
      </c>
      <c r="W28" s="408">
        <v>4.0000000000000002E-4</v>
      </c>
      <c r="X28" s="408">
        <v>4.0000000000000002E-4</v>
      </c>
      <c r="Y28" s="408">
        <v>4.0000000000000002E-4</v>
      </c>
      <c r="Z28" s="408">
        <v>4.0000000000000002E-4</v>
      </c>
      <c r="AA28" s="408">
        <v>4.0000000000000002E-4</v>
      </c>
      <c r="AB28" s="408">
        <v>4.0000000000000002E-4</v>
      </c>
      <c r="AC28" s="408">
        <v>4.0000000000000002E-4</v>
      </c>
      <c r="AD28" s="481"/>
      <c r="AE28" s="478"/>
    </row>
    <row r="29" spans="1:35" ht="53.25" customHeight="1">
      <c r="A29" s="589"/>
      <c r="B29" s="592"/>
      <c r="C29" s="571"/>
      <c r="D29" s="587"/>
      <c r="E29" s="350" t="s">
        <v>164</v>
      </c>
      <c r="F29" s="393"/>
      <c r="G29" s="393"/>
      <c r="H29" s="414"/>
      <c r="I29" s="393"/>
      <c r="J29" s="393"/>
      <c r="K29" s="414"/>
      <c r="L29" s="393"/>
      <c r="M29" s="393"/>
      <c r="N29" s="414"/>
      <c r="O29" s="393"/>
      <c r="P29" s="393"/>
      <c r="Q29" s="414"/>
      <c r="R29" s="393"/>
      <c r="S29" s="393"/>
      <c r="T29" s="182"/>
      <c r="U29" s="393"/>
      <c r="V29" s="393"/>
      <c r="W29" s="407"/>
      <c r="X29" s="393"/>
      <c r="Y29" s="393"/>
      <c r="Z29" s="407"/>
      <c r="AA29" s="393"/>
      <c r="AB29" s="393"/>
      <c r="AC29" s="407"/>
      <c r="AD29" s="586"/>
      <c r="AE29" s="478"/>
    </row>
    <row r="30" spans="1:35" ht="48.75" customHeight="1">
      <c r="A30" s="445" t="s">
        <v>176</v>
      </c>
      <c r="B30" s="459" t="s">
        <v>191</v>
      </c>
      <c r="C30" s="448" t="s">
        <v>101</v>
      </c>
      <c r="D30" s="547" t="s">
        <v>12</v>
      </c>
      <c r="E30" s="254" t="s">
        <v>40</v>
      </c>
      <c r="F30" s="257"/>
      <c r="G30" s="257"/>
      <c r="H30" s="32"/>
      <c r="I30" s="32"/>
      <c r="J30" s="32"/>
      <c r="K30" s="257"/>
      <c r="L30" s="32"/>
      <c r="M30" s="32"/>
      <c r="N30" s="32"/>
      <c r="O30" s="32"/>
      <c r="P30" s="32"/>
      <c r="Q30" s="32"/>
      <c r="R30" s="257"/>
      <c r="S30" s="257"/>
      <c r="T30" s="257"/>
      <c r="U30" s="257"/>
      <c r="V30" s="257"/>
      <c r="W30" s="257"/>
      <c r="X30" s="32"/>
      <c r="Y30" s="257"/>
      <c r="Z30" s="32"/>
      <c r="AA30" s="257"/>
      <c r="AB30" s="257"/>
      <c r="AC30" s="32"/>
      <c r="AD30" s="489" t="s">
        <v>187</v>
      </c>
      <c r="AE30" s="478"/>
    </row>
    <row r="31" spans="1:35" ht="0.75" customHeight="1">
      <c r="A31" s="446"/>
      <c r="B31" s="451"/>
      <c r="C31" s="449"/>
      <c r="D31" s="548"/>
      <c r="E31" s="253" t="s">
        <v>41</v>
      </c>
      <c r="F31" s="257"/>
      <c r="G31" s="257"/>
      <c r="H31" s="32">
        <v>0.5</v>
      </c>
      <c r="I31" s="32">
        <v>0.65</v>
      </c>
      <c r="J31" s="257">
        <v>0.8</v>
      </c>
      <c r="K31" s="32">
        <v>1</v>
      </c>
      <c r="L31" s="257">
        <v>1</v>
      </c>
      <c r="M31" s="257">
        <v>1</v>
      </c>
      <c r="N31" s="32">
        <v>1</v>
      </c>
      <c r="O31" s="257">
        <v>1</v>
      </c>
      <c r="P31" s="257">
        <v>1</v>
      </c>
      <c r="Q31" s="32">
        <v>1</v>
      </c>
      <c r="R31" s="32"/>
      <c r="S31" s="32"/>
      <c r="T31" s="32"/>
      <c r="U31" s="32"/>
      <c r="V31" s="32"/>
      <c r="W31" s="32"/>
      <c r="X31" s="32">
        <v>0.5</v>
      </c>
      <c r="Y31" s="32"/>
      <c r="Z31" s="32">
        <v>0.75</v>
      </c>
      <c r="AA31" s="32"/>
      <c r="AB31" s="32"/>
      <c r="AC31" s="32">
        <v>1</v>
      </c>
      <c r="AD31" s="490"/>
      <c r="AE31" s="478"/>
    </row>
    <row r="32" spans="1:35" ht="54.75" customHeight="1">
      <c r="A32" s="447"/>
      <c r="B32" s="452"/>
      <c r="C32" s="571"/>
      <c r="D32" s="549"/>
      <c r="E32" s="350" t="s">
        <v>164</v>
      </c>
      <c r="F32" s="258"/>
      <c r="G32" s="258"/>
      <c r="H32" s="285"/>
      <c r="I32" s="285"/>
      <c r="J32" s="285"/>
      <c r="K32" s="257"/>
      <c r="L32" s="285"/>
      <c r="M32" s="314"/>
      <c r="N32" s="314"/>
      <c r="O32" s="314"/>
      <c r="P32" s="314"/>
      <c r="Q32" s="314"/>
      <c r="R32" s="393"/>
      <c r="S32" s="393"/>
      <c r="T32" s="393"/>
      <c r="U32" s="393"/>
      <c r="V32" s="393"/>
      <c r="W32" s="393"/>
      <c r="X32" s="407"/>
      <c r="Y32" s="393"/>
      <c r="Z32" s="395"/>
      <c r="AA32" s="393"/>
      <c r="AB32" s="393"/>
      <c r="AC32" s="395"/>
      <c r="AD32" s="491"/>
      <c r="AE32" s="478"/>
    </row>
    <row r="33" spans="1:31" ht="48.75" customHeight="1">
      <c r="A33" s="445" t="s">
        <v>176</v>
      </c>
      <c r="B33" s="459" t="s">
        <v>192</v>
      </c>
      <c r="C33" s="448" t="s">
        <v>101</v>
      </c>
      <c r="D33" s="547" t="s">
        <v>12</v>
      </c>
      <c r="E33" s="398" t="s">
        <v>40</v>
      </c>
      <c r="F33" s="257"/>
      <c r="G33" s="257"/>
      <c r="H33" s="257"/>
      <c r="I33" s="257"/>
      <c r="J33" s="257"/>
      <c r="K33" s="257"/>
      <c r="L33" s="257"/>
      <c r="M33" s="257"/>
      <c r="N33" s="257"/>
      <c r="O33" s="257"/>
      <c r="P33" s="257"/>
      <c r="Q33" s="257"/>
      <c r="R33" s="257"/>
      <c r="S33" s="257"/>
      <c r="T33" s="257"/>
      <c r="U33" s="257"/>
      <c r="V33" s="257"/>
      <c r="W33" s="257"/>
      <c r="X33" s="32"/>
      <c r="Y33" s="257"/>
      <c r="Z33" s="32"/>
      <c r="AA33" s="257"/>
      <c r="AB33" s="257"/>
      <c r="AC33" s="32"/>
      <c r="AD33" s="489" t="s">
        <v>187</v>
      </c>
      <c r="AE33" s="478"/>
    </row>
    <row r="34" spans="1:31" ht="0.75" customHeight="1">
      <c r="A34" s="446"/>
      <c r="B34" s="451"/>
      <c r="C34" s="449"/>
      <c r="D34" s="548"/>
      <c r="E34" s="397" t="s">
        <v>41</v>
      </c>
      <c r="F34" s="257"/>
      <c r="G34" s="257"/>
      <c r="H34" s="32">
        <v>0.5</v>
      </c>
      <c r="I34" s="32">
        <v>0.65</v>
      </c>
      <c r="J34" s="257">
        <v>0.8</v>
      </c>
      <c r="K34" s="32">
        <v>1</v>
      </c>
      <c r="L34" s="257">
        <v>1</v>
      </c>
      <c r="M34" s="257">
        <v>1</v>
      </c>
      <c r="N34" s="32">
        <v>1</v>
      </c>
      <c r="O34" s="257">
        <v>1</v>
      </c>
      <c r="P34" s="257">
        <v>1</v>
      </c>
      <c r="Q34" s="32">
        <v>1</v>
      </c>
      <c r="R34" s="32"/>
      <c r="S34" s="32"/>
      <c r="T34" s="32"/>
      <c r="U34" s="32"/>
      <c r="V34" s="32"/>
      <c r="W34" s="32"/>
      <c r="X34" s="32">
        <v>0.5</v>
      </c>
      <c r="Y34" s="32"/>
      <c r="Z34" s="32">
        <v>0.75</v>
      </c>
      <c r="AA34" s="32"/>
      <c r="AB34" s="32"/>
      <c r="AC34" s="32">
        <v>1</v>
      </c>
      <c r="AD34" s="490"/>
      <c r="AE34" s="478"/>
    </row>
    <row r="35" spans="1:31" ht="54.75" customHeight="1">
      <c r="A35" s="447"/>
      <c r="B35" s="452"/>
      <c r="C35" s="571"/>
      <c r="D35" s="549"/>
      <c r="E35" s="396" t="s">
        <v>164</v>
      </c>
      <c r="F35" s="258"/>
      <c r="G35" s="258"/>
      <c r="H35" s="285"/>
      <c r="I35" s="285"/>
      <c r="J35" s="285"/>
      <c r="K35" s="257"/>
      <c r="L35" s="285"/>
      <c r="M35" s="314"/>
      <c r="N35" s="314"/>
      <c r="O35" s="314"/>
      <c r="P35" s="314"/>
      <c r="Q35" s="314"/>
      <c r="R35" s="393"/>
      <c r="S35" s="393"/>
      <c r="T35" s="393"/>
      <c r="U35" s="393"/>
      <c r="V35" s="393"/>
      <c r="W35" s="393"/>
      <c r="X35" s="407"/>
      <c r="Y35" s="393"/>
      <c r="Z35" s="407"/>
      <c r="AA35" s="393"/>
      <c r="AB35" s="393"/>
      <c r="AC35" s="407"/>
      <c r="AD35" s="491"/>
      <c r="AE35" s="478"/>
    </row>
    <row r="36" spans="1:31" ht="51.75" customHeight="1">
      <c r="A36" s="572" t="s">
        <v>177</v>
      </c>
      <c r="B36" s="574" t="s">
        <v>193</v>
      </c>
      <c r="C36" s="566" t="s">
        <v>101</v>
      </c>
      <c r="D36" s="568" t="s">
        <v>12</v>
      </c>
      <c r="E36" s="254" t="s">
        <v>40</v>
      </c>
      <c r="F36" s="257"/>
      <c r="G36" s="257"/>
      <c r="H36" s="32">
        <v>0</v>
      </c>
      <c r="I36" s="32">
        <v>0</v>
      </c>
      <c r="J36" s="32">
        <v>0.23</v>
      </c>
      <c r="K36" s="257"/>
      <c r="L36" s="32">
        <v>0.38500000000000001</v>
      </c>
      <c r="M36" s="32">
        <v>0.46200000000000002</v>
      </c>
      <c r="N36" s="32">
        <v>0.46200000000000002</v>
      </c>
      <c r="O36" s="32">
        <v>0.46200000000000002</v>
      </c>
      <c r="P36" s="32">
        <v>0.53800000000000003</v>
      </c>
      <c r="Q36" s="32">
        <v>1</v>
      </c>
      <c r="R36" s="257"/>
      <c r="S36" s="257"/>
      <c r="T36" s="257"/>
      <c r="U36" s="257"/>
      <c r="V36" s="257"/>
      <c r="W36" s="257"/>
      <c r="X36" s="32"/>
      <c r="Y36" s="257"/>
      <c r="Z36" s="32"/>
      <c r="AA36" s="257"/>
      <c r="AB36" s="257"/>
      <c r="AC36" s="32"/>
      <c r="AD36" s="489" t="s">
        <v>187</v>
      </c>
      <c r="AE36" s="478"/>
    </row>
    <row r="37" spans="1:31" ht="0.75" customHeight="1">
      <c r="A37" s="572"/>
      <c r="B37" s="574"/>
      <c r="C37" s="566"/>
      <c r="D37" s="568"/>
      <c r="E37" s="253" t="s">
        <v>41</v>
      </c>
      <c r="F37" s="257"/>
      <c r="G37" s="257"/>
      <c r="H37" s="32">
        <v>0.5</v>
      </c>
      <c r="I37" s="32">
        <v>0.65</v>
      </c>
      <c r="J37" s="257">
        <v>0.8</v>
      </c>
      <c r="K37" s="32">
        <v>1</v>
      </c>
      <c r="L37" s="257">
        <v>1</v>
      </c>
      <c r="M37" s="257">
        <v>1</v>
      </c>
      <c r="N37" s="32">
        <v>1</v>
      </c>
      <c r="O37" s="257">
        <v>1</v>
      </c>
      <c r="P37" s="257">
        <v>1</v>
      </c>
      <c r="Q37" s="32">
        <v>1</v>
      </c>
      <c r="R37" s="32"/>
      <c r="S37" s="32"/>
      <c r="T37" s="32"/>
      <c r="U37" s="32"/>
      <c r="V37" s="32"/>
      <c r="W37" s="32"/>
      <c r="X37" s="32">
        <v>0.5</v>
      </c>
      <c r="Y37" s="32"/>
      <c r="Z37" s="32">
        <v>0.75</v>
      </c>
      <c r="AA37" s="32"/>
      <c r="AB37" s="32"/>
      <c r="AC37" s="32">
        <v>1</v>
      </c>
      <c r="AD37" s="490"/>
      <c r="AE37" s="478"/>
    </row>
    <row r="38" spans="1:31" ht="60.75" customHeight="1">
      <c r="A38" s="573"/>
      <c r="B38" s="574"/>
      <c r="C38" s="567"/>
      <c r="D38" s="568"/>
      <c r="E38" s="350" t="s">
        <v>164</v>
      </c>
      <c r="F38" s="258"/>
      <c r="G38" s="258"/>
      <c r="H38" s="285"/>
      <c r="I38" s="285"/>
      <c r="J38" s="285"/>
      <c r="K38" s="257"/>
      <c r="L38" s="285"/>
      <c r="M38" s="314"/>
      <c r="N38" s="314"/>
      <c r="O38" s="314"/>
      <c r="P38" s="314"/>
      <c r="Q38" s="336"/>
      <c r="R38" s="393"/>
      <c r="S38" s="393"/>
      <c r="T38" s="393"/>
      <c r="U38" s="393"/>
      <c r="V38" s="393"/>
      <c r="W38" s="393"/>
      <c r="X38" s="407"/>
      <c r="Y38" s="393"/>
      <c r="Z38" s="407"/>
      <c r="AA38" s="393"/>
      <c r="AB38" s="393"/>
      <c r="AC38" s="407"/>
      <c r="AD38" s="491"/>
      <c r="AE38" s="478"/>
    </row>
    <row r="39" spans="1:31" s="2" customFormat="1" ht="15.75">
      <c r="A39" s="73"/>
      <c r="B39" s="11"/>
      <c r="C39" s="12"/>
      <c r="D39" s="1"/>
      <c r="E39" s="1"/>
      <c r="F39" s="13"/>
      <c r="G39" s="66"/>
      <c r="H39" s="52"/>
      <c r="I39" s="52"/>
      <c r="J39" s="52"/>
      <c r="K39" s="52"/>
      <c r="L39" s="52"/>
      <c r="M39" s="52"/>
      <c r="N39" s="52"/>
      <c r="O39" s="52"/>
      <c r="P39" s="52"/>
      <c r="Q39" s="52"/>
      <c r="R39" s="13"/>
      <c r="S39" s="4"/>
      <c r="T39" s="52"/>
      <c r="U39" s="52"/>
      <c r="V39" s="52"/>
      <c r="W39" s="52"/>
      <c r="X39" s="52"/>
      <c r="Y39" s="52"/>
      <c r="Z39" s="52"/>
      <c r="AA39" s="52"/>
      <c r="AB39" s="52"/>
      <c r="AC39" s="52"/>
      <c r="AD39" s="10"/>
    </row>
    <row r="40" spans="1:31" s="2" customFormat="1" ht="15">
      <c r="A40" s="473" t="s">
        <v>7</v>
      </c>
      <c r="B40" s="474"/>
      <c r="C40" s="474"/>
      <c r="D40" s="474"/>
      <c r="E40" s="474"/>
      <c r="F40" s="474"/>
      <c r="G40" s="474"/>
      <c r="H40" s="474"/>
      <c r="I40" s="475"/>
      <c r="J40" s="475"/>
      <c r="K40" s="475"/>
      <c r="L40" s="475"/>
      <c r="M40" s="475"/>
      <c r="N40" s="475"/>
      <c r="O40" s="475"/>
      <c r="P40" s="475"/>
      <c r="Q40" s="475"/>
      <c r="R40" s="476"/>
      <c r="S40" s="52"/>
      <c r="T40" s="52"/>
      <c r="U40" s="52"/>
      <c r="V40" s="565"/>
      <c r="W40" s="565"/>
      <c r="X40" s="565"/>
      <c r="Y40" s="565"/>
      <c r="Z40" s="565"/>
      <c r="AA40" s="565"/>
      <c r="AB40" s="52"/>
      <c r="AC40" s="52"/>
      <c r="AD40" s="273"/>
    </row>
    <row r="41" spans="1:31" ht="15" customHeight="1">
      <c r="A41" s="602" t="s">
        <v>8</v>
      </c>
      <c r="B41" s="603"/>
      <c r="C41" s="603"/>
      <c r="D41" s="603"/>
      <c r="E41" s="603"/>
      <c r="F41" s="603"/>
      <c r="G41" s="604"/>
      <c r="H41" s="5"/>
      <c r="J41" s="607"/>
      <c r="K41" s="608"/>
      <c r="L41" s="608"/>
      <c r="M41" s="608"/>
      <c r="N41" s="608"/>
      <c r="O41" s="71"/>
      <c r="R41" s="178"/>
      <c r="S41" s="40"/>
      <c r="V41" s="609"/>
      <c r="W41" s="609"/>
      <c r="X41" s="609"/>
      <c r="Y41" s="609"/>
      <c r="Z41" s="609"/>
      <c r="AA41" s="8"/>
    </row>
    <row r="42" spans="1:31" ht="15" customHeight="1">
      <c r="A42" s="602" t="s">
        <v>9</v>
      </c>
      <c r="B42" s="603"/>
      <c r="C42" s="603"/>
      <c r="D42" s="603"/>
      <c r="E42" s="603"/>
      <c r="F42" s="603"/>
      <c r="G42" s="604"/>
      <c r="H42" s="68"/>
      <c r="J42" s="607"/>
      <c r="K42" s="608"/>
      <c r="L42" s="608"/>
      <c r="M42" s="608"/>
      <c r="N42" s="608"/>
      <c r="O42" s="71"/>
      <c r="R42" s="68"/>
      <c r="S42" s="40"/>
      <c r="V42" s="609"/>
      <c r="W42" s="609"/>
      <c r="X42" s="609"/>
      <c r="Y42" s="609"/>
      <c r="Z42" s="609"/>
      <c r="AA42" s="8"/>
    </row>
    <row r="43" spans="1:31" ht="15" customHeight="1">
      <c r="A43" s="602" t="s">
        <v>21</v>
      </c>
      <c r="B43" s="610"/>
      <c r="C43" s="610"/>
      <c r="D43" s="610"/>
      <c r="E43" s="610"/>
      <c r="F43" s="610"/>
      <c r="G43" s="611"/>
      <c r="H43" s="6"/>
      <c r="J43" s="70"/>
      <c r="K43" s="69"/>
      <c r="L43" s="69"/>
      <c r="M43" s="69"/>
      <c r="N43" s="69"/>
      <c r="O43" s="71"/>
      <c r="R43" s="6"/>
      <c r="S43" s="40"/>
      <c r="V43" s="35"/>
      <c r="W43" s="35"/>
      <c r="X43" s="35"/>
      <c r="Y43" s="35"/>
      <c r="Z43" s="35"/>
      <c r="AA43" s="8"/>
    </row>
    <row r="44" spans="1:31" ht="15" customHeight="1">
      <c r="A44" s="602" t="s">
        <v>80</v>
      </c>
      <c r="B44" s="603"/>
      <c r="C44" s="603"/>
      <c r="D44" s="603"/>
      <c r="E44" s="603"/>
      <c r="F44" s="603"/>
      <c r="G44" s="604"/>
      <c r="H44" s="7"/>
      <c r="I44" s="74"/>
      <c r="J44" s="605"/>
      <c r="K44" s="606"/>
      <c r="L44" s="606"/>
      <c r="M44" s="606"/>
      <c r="N44" s="606"/>
      <c r="O44" s="72"/>
      <c r="P44" s="74"/>
      <c r="Q44" s="74"/>
      <c r="R44" s="7"/>
      <c r="S44" s="40"/>
      <c r="V44" s="609"/>
      <c r="W44" s="609"/>
      <c r="X44" s="609"/>
      <c r="Y44" s="609"/>
      <c r="Z44" s="609"/>
      <c r="AA44" s="8"/>
    </row>
    <row r="45" spans="1:31" s="19" customFormat="1" ht="56.25" customHeight="1">
      <c r="A45" s="455" t="s">
        <v>4</v>
      </c>
      <c r="B45" s="456"/>
      <c r="C45" s="456"/>
      <c r="D45" s="456"/>
      <c r="E45" s="456"/>
      <c r="F45" s="456"/>
      <c r="G45" s="456"/>
      <c r="H45" s="456"/>
      <c r="I45" s="456"/>
      <c r="J45" s="456"/>
      <c r="K45" s="456"/>
      <c r="L45" s="456"/>
      <c r="M45" s="456"/>
      <c r="N45" s="456"/>
      <c r="O45" s="456"/>
      <c r="P45" s="456"/>
      <c r="Q45" s="456"/>
      <c r="R45" s="456"/>
      <c r="S45" s="456"/>
      <c r="T45" s="456"/>
      <c r="U45" s="456"/>
      <c r="V45" s="456"/>
      <c r="W45" s="456"/>
      <c r="X45" s="456"/>
      <c r="Y45" s="456"/>
      <c r="Z45" s="456"/>
      <c r="AA45" s="456"/>
      <c r="AB45" s="456"/>
      <c r="AC45" s="456"/>
      <c r="AD45" s="456"/>
      <c r="AE45" s="457"/>
    </row>
    <row r="46" spans="1:31" s="19" customFormat="1" ht="27" customHeight="1">
      <c r="A46" s="578">
        <v>1.7</v>
      </c>
      <c r="B46" s="464" t="s">
        <v>81</v>
      </c>
      <c r="C46" s="467" t="s">
        <v>30</v>
      </c>
      <c r="D46" s="484" t="s">
        <v>22</v>
      </c>
      <c r="E46" s="252" t="s">
        <v>102</v>
      </c>
      <c r="F46" s="271"/>
      <c r="G46" s="269"/>
      <c r="H46" s="272">
        <v>0.08</v>
      </c>
      <c r="I46" s="269"/>
      <c r="J46" s="269"/>
      <c r="K46" s="272">
        <v>0.16</v>
      </c>
      <c r="L46" s="269"/>
      <c r="M46" s="269"/>
      <c r="N46" s="272">
        <v>0.08</v>
      </c>
      <c r="O46" s="269"/>
      <c r="P46" s="269"/>
      <c r="Q46" s="272">
        <v>0.34</v>
      </c>
      <c r="R46" s="271"/>
      <c r="S46" s="269"/>
      <c r="T46" s="272">
        <v>0</v>
      </c>
      <c r="U46" s="269"/>
      <c r="V46" s="269"/>
      <c r="W46" s="272"/>
      <c r="X46" s="269"/>
      <c r="Y46" s="269"/>
      <c r="Z46" s="272"/>
      <c r="AA46" s="269"/>
      <c r="AB46" s="269"/>
      <c r="AC46" s="272"/>
      <c r="AD46" s="498" t="s">
        <v>229</v>
      </c>
      <c r="AE46" s="575"/>
    </row>
    <row r="47" spans="1:31" ht="15.75" customHeight="1">
      <c r="A47" s="579"/>
      <c r="B47" s="465"/>
      <c r="C47" s="581"/>
      <c r="D47" s="485"/>
      <c r="E47" s="36" t="s">
        <v>40</v>
      </c>
      <c r="F47" s="251"/>
      <c r="G47" s="247"/>
      <c r="H47" s="339">
        <v>1</v>
      </c>
      <c r="I47" s="247"/>
      <c r="J47" s="247"/>
      <c r="K47" s="339">
        <v>2</v>
      </c>
      <c r="L47" s="247"/>
      <c r="M47" s="247"/>
      <c r="N47" s="339">
        <v>1</v>
      </c>
      <c r="O47" s="247"/>
      <c r="P47" s="247"/>
      <c r="Q47" s="347">
        <v>4</v>
      </c>
      <c r="R47" s="251"/>
      <c r="S47" s="247"/>
      <c r="T47" s="339">
        <v>0</v>
      </c>
      <c r="U47" s="247"/>
      <c r="V47" s="247"/>
      <c r="W47" s="339"/>
      <c r="X47" s="247"/>
      <c r="Y47" s="247"/>
      <c r="Z47" s="339"/>
      <c r="AA47" s="247"/>
      <c r="AB47" s="247"/>
      <c r="AC47" s="225"/>
      <c r="AD47" s="499"/>
      <c r="AE47" s="576"/>
    </row>
    <row r="48" spans="1:31" ht="1.5" customHeight="1">
      <c r="A48" s="579"/>
      <c r="B48" s="465"/>
      <c r="C48" s="581"/>
      <c r="D48" s="485"/>
      <c r="E48" s="56" t="s">
        <v>43</v>
      </c>
      <c r="F48" s="9"/>
      <c r="G48" s="9"/>
      <c r="H48" s="41">
        <v>0.12</v>
      </c>
      <c r="I48" s="9"/>
      <c r="J48" s="9"/>
      <c r="K48" s="41">
        <v>0.12</v>
      </c>
      <c r="L48" s="9"/>
      <c r="M48" s="9"/>
      <c r="N48" s="41">
        <v>0.12</v>
      </c>
      <c r="O48" s="9"/>
      <c r="P48" s="9"/>
      <c r="Q48" s="41">
        <v>0.12</v>
      </c>
      <c r="R48" s="9"/>
      <c r="S48" s="9"/>
      <c r="T48" s="41">
        <v>0.12</v>
      </c>
      <c r="U48" s="9"/>
      <c r="V48" s="9"/>
      <c r="W48" s="41">
        <v>0.12</v>
      </c>
      <c r="X48" s="9"/>
      <c r="Y48" s="9"/>
      <c r="Z48" s="41">
        <v>0.12</v>
      </c>
      <c r="AA48" s="9"/>
      <c r="AB48" s="9"/>
      <c r="AC48" s="41">
        <v>0.12</v>
      </c>
      <c r="AD48" s="499"/>
      <c r="AE48" s="576"/>
    </row>
    <row r="49" spans="1:31" ht="51.75" customHeight="1">
      <c r="A49" s="580"/>
      <c r="B49" s="466"/>
      <c r="C49" s="582"/>
      <c r="D49" s="486"/>
      <c r="E49" s="350" t="s">
        <v>164</v>
      </c>
      <c r="F49" s="9"/>
      <c r="G49" s="9"/>
      <c r="H49" s="183"/>
      <c r="I49" s="48"/>
      <c r="J49" s="48"/>
      <c r="K49" s="313"/>
      <c r="L49" s="48"/>
      <c r="M49" s="48"/>
      <c r="N49" s="183"/>
      <c r="O49" s="48"/>
      <c r="P49" s="48"/>
      <c r="Q49" s="314"/>
      <c r="R49" s="9"/>
      <c r="S49" s="9"/>
      <c r="T49" s="183"/>
      <c r="U49" s="48"/>
      <c r="V49" s="48"/>
      <c r="W49" s="342"/>
      <c r="X49" s="48"/>
      <c r="Y49" s="48"/>
      <c r="Z49" s="344"/>
      <c r="AA49" s="48"/>
      <c r="AB49" s="48"/>
      <c r="AC49" s="228"/>
      <c r="AD49" s="500"/>
      <c r="AE49" s="577"/>
    </row>
    <row r="50" spans="1:31" ht="27" customHeight="1">
      <c r="A50" s="445">
        <v>1.8</v>
      </c>
      <c r="B50" s="464" t="s">
        <v>23</v>
      </c>
      <c r="C50" s="467" t="s">
        <v>31</v>
      </c>
      <c r="D50" s="470" t="s">
        <v>22</v>
      </c>
      <c r="E50" s="232" t="s">
        <v>102</v>
      </c>
      <c r="F50" s="269"/>
      <c r="G50" s="269"/>
      <c r="H50" s="270">
        <v>0</v>
      </c>
      <c r="I50" s="269"/>
      <c r="J50" s="269"/>
      <c r="K50" s="270">
        <v>0</v>
      </c>
      <c r="L50" s="269"/>
      <c r="M50" s="269"/>
      <c r="N50" s="270">
        <v>0</v>
      </c>
      <c r="O50" s="269"/>
      <c r="P50" s="269"/>
      <c r="Q50" s="270">
        <v>0.09</v>
      </c>
      <c r="R50" s="269"/>
      <c r="S50" s="269"/>
      <c r="T50" s="270">
        <v>0</v>
      </c>
      <c r="U50" s="269"/>
      <c r="V50" s="269"/>
      <c r="W50" s="270"/>
      <c r="X50" s="269"/>
      <c r="Y50" s="269"/>
      <c r="Z50" s="270"/>
      <c r="AA50" s="269"/>
      <c r="AB50" s="269"/>
      <c r="AC50" s="270"/>
      <c r="AD50" s="498" t="s">
        <v>197</v>
      </c>
      <c r="AE50" s="479"/>
    </row>
    <row r="51" spans="1:31" ht="15.75" customHeight="1">
      <c r="A51" s="465"/>
      <c r="B51" s="465"/>
      <c r="C51" s="468"/>
      <c r="D51" s="471"/>
      <c r="E51" s="174" t="s">
        <v>40</v>
      </c>
      <c r="F51" s="247"/>
      <c r="G51" s="247"/>
      <c r="H51" s="339">
        <v>0</v>
      </c>
      <c r="I51" s="247"/>
      <c r="J51" s="247"/>
      <c r="K51" s="339">
        <v>0</v>
      </c>
      <c r="L51" s="247"/>
      <c r="M51" s="247"/>
      <c r="N51" s="339">
        <v>0</v>
      </c>
      <c r="O51" s="247"/>
      <c r="P51" s="247"/>
      <c r="Q51" s="347">
        <v>1</v>
      </c>
      <c r="R51" s="247"/>
      <c r="S51" s="247"/>
      <c r="T51" s="339">
        <v>0</v>
      </c>
      <c r="U51" s="247"/>
      <c r="V51" s="247"/>
      <c r="W51" s="339"/>
      <c r="X51" s="247"/>
      <c r="Y51" s="247"/>
      <c r="Z51" s="339"/>
      <c r="AA51" s="247"/>
      <c r="AB51" s="247"/>
      <c r="AC51" s="225"/>
      <c r="AD51" s="499"/>
      <c r="AE51" s="569"/>
    </row>
    <row r="52" spans="1:31" ht="1.5" customHeight="1">
      <c r="A52" s="465"/>
      <c r="B52" s="465"/>
      <c r="C52" s="468"/>
      <c r="D52" s="471"/>
      <c r="E52" s="49" t="s">
        <v>43</v>
      </c>
      <c r="F52" s="9"/>
      <c r="G52" s="9"/>
      <c r="H52" s="41">
        <v>0.1</v>
      </c>
      <c r="I52" s="9"/>
      <c r="J52" s="9"/>
      <c r="K52" s="41">
        <v>0.1</v>
      </c>
      <c r="L52" s="9"/>
      <c r="M52" s="9"/>
      <c r="N52" s="41">
        <v>0.1</v>
      </c>
      <c r="O52" s="9"/>
      <c r="P52" s="9"/>
      <c r="Q52" s="41">
        <v>0.1</v>
      </c>
      <c r="R52" s="9"/>
      <c r="S52" s="9"/>
      <c r="T52" s="41">
        <v>0.1</v>
      </c>
      <c r="U52" s="9"/>
      <c r="V52" s="9"/>
      <c r="W52" s="41">
        <v>0.1</v>
      </c>
      <c r="X52" s="9"/>
      <c r="Y52" s="9"/>
      <c r="Z52" s="41">
        <v>0.1</v>
      </c>
      <c r="AA52" s="9"/>
      <c r="AB52" s="9"/>
      <c r="AC52" s="41">
        <v>0.1</v>
      </c>
      <c r="AD52" s="499"/>
      <c r="AE52" s="569"/>
    </row>
    <row r="53" spans="1:31" ht="49.5" customHeight="1">
      <c r="A53" s="466"/>
      <c r="B53" s="466"/>
      <c r="C53" s="469"/>
      <c r="D53" s="472"/>
      <c r="E53" s="350" t="s">
        <v>164</v>
      </c>
      <c r="F53" s="9"/>
      <c r="G53" s="9"/>
      <c r="H53" s="183"/>
      <c r="I53" s="50"/>
      <c r="J53" s="50"/>
      <c r="K53" s="183"/>
      <c r="L53" s="50"/>
      <c r="M53" s="50"/>
      <c r="N53" s="183"/>
      <c r="O53" s="50"/>
      <c r="P53" s="50"/>
      <c r="Q53" s="183"/>
      <c r="R53" s="9"/>
      <c r="S53" s="9"/>
      <c r="T53" s="183"/>
      <c r="U53" s="50"/>
      <c r="V53" s="50"/>
      <c r="W53" s="344"/>
      <c r="X53" s="50"/>
      <c r="Y53" s="50"/>
      <c r="Z53" s="344"/>
      <c r="AA53" s="50"/>
      <c r="AB53" s="50"/>
      <c r="AC53" s="49"/>
      <c r="AD53" s="500"/>
      <c r="AE53" s="570"/>
    </row>
    <row r="54" spans="1:31" s="19" customFormat="1" ht="56.25" customHeight="1">
      <c r="A54" s="455" t="s">
        <v>19</v>
      </c>
      <c r="B54" s="456"/>
      <c r="C54" s="456"/>
      <c r="D54" s="456"/>
      <c r="E54" s="456"/>
      <c r="F54" s="456"/>
      <c r="G54" s="456"/>
      <c r="H54" s="456"/>
      <c r="I54" s="456"/>
      <c r="J54" s="456"/>
      <c r="K54" s="456"/>
      <c r="L54" s="456"/>
      <c r="M54" s="456"/>
      <c r="N54" s="456"/>
      <c r="O54" s="456"/>
      <c r="P54" s="456"/>
      <c r="Q54" s="456"/>
      <c r="R54" s="456"/>
      <c r="S54" s="456"/>
      <c r="T54" s="456"/>
      <c r="U54" s="456"/>
      <c r="V54" s="456"/>
      <c r="W54" s="456"/>
      <c r="X54" s="456"/>
      <c r="Y54" s="456"/>
      <c r="Z54" s="456"/>
      <c r="AA54" s="456"/>
      <c r="AB54" s="456"/>
      <c r="AC54" s="456"/>
      <c r="AD54" s="456"/>
      <c r="AE54" s="457"/>
    </row>
    <row r="55" spans="1:31" ht="26.25" customHeight="1">
      <c r="A55" s="454">
        <v>2.1</v>
      </c>
      <c r="B55" s="451" t="s">
        <v>181</v>
      </c>
      <c r="C55" s="461" t="s">
        <v>146</v>
      </c>
      <c r="D55" s="463" t="s">
        <v>13</v>
      </c>
      <c r="E55" s="37" t="s">
        <v>40</v>
      </c>
      <c r="F55" s="246"/>
      <c r="G55" s="245"/>
      <c r="H55" s="46">
        <v>2.2000000000000001E-3</v>
      </c>
      <c r="I55" s="246"/>
      <c r="J55" s="245"/>
      <c r="K55" s="46">
        <v>1.1000000000000001E-3</v>
      </c>
      <c r="L55" s="246"/>
      <c r="M55" s="245"/>
      <c r="N55" s="46">
        <v>1.6999999999999999E-3</v>
      </c>
      <c r="O55" s="246"/>
      <c r="P55" s="245"/>
      <c r="Q55" s="250">
        <f>2/1789</f>
        <v>1.1179429849077697E-3</v>
      </c>
      <c r="R55" s="246"/>
      <c r="S55" s="245"/>
      <c r="T55" s="46">
        <v>2.7899999999999999E-3</v>
      </c>
      <c r="U55" s="246"/>
      <c r="V55" s="245"/>
      <c r="W55" s="46"/>
      <c r="X55" s="246"/>
      <c r="Y55" s="245"/>
      <c r="Z55" s="46"/>
      <c r="AA55" s="246"/>
      <c r="AB55" s="245"/>
      <c r="AC55" s="250"/>
      <c r="AD55" s="480" t="s">
        <v>214</v>
      </c>
      <c r="AE55" s="552"/>
    </row>
    <row r="56" spans="1:31" ht="15">
      <c r="A56" s="454"/>
      <c r="B56" s="451"/>
      <c r="C56" s="461"/>
      <c r="D56" s="463"/>
      <c r="E56" s="233"/>
      <c r="F56" s="247"/>
      <c r="G56" s="62"/>
      <c r="H56" s="304">
        <v>4</v>
      </c>
      <c r="I56" s="247"/>
      <c r="J56" s="62"/>
      <c r="K56" s="304">
        <v>2</v>
      </c>
      <c r="L56" s="247"/>
      <c r="M56" s="62"/>
      <c r="N56" s="304">
        <v>3</v>
      </c>
      <c r="O56" s="247"/>
      <c r="P56" s="62"/>
      <c r="Q56" s="305">
        <v>2</v>
      </c>
      <c r="R56" s="247"/>
      <c r="S56" s="62"/>
      <c r="T56" s="304">
        <v>5</v>
      </c>
      <c r="U56" s="247"/>
      <c r="V56" s="62"/>
      <c r="W56" s="304"/>
      <c r="X56" s="247"/>
      <c r="Y56" s="62"/>
      <c r="Z56" s="304"/>
      <c r="AA56" s="247"/>
      <c r="AB56" s="62"/>
      <c r="AC56" s="305"/>
      <c r="AD56" s="480"/>
      <c r="AE56" s="552"/>
    </row>
    <row r="57" spans="1:31" ht="1.5" customHeight="1">
      <c r="A57" s="454"/>
      <c r="B57" s="451"/>
      <c r="C57" s="461"/>
      <c r="D57" s="463"/>
      <c r="E57" s="56" t="s">
        <v>43</v>
      </c>
      <c r="F57" s="62"/>
      <c r="G57" s="62"/>
      <c r="H57" s="16">
        <v>5.0000000000000001E-3</v>
      </c>
      <c r="I57" s="61"/>
      <c r="J57" s="61"/>
      <c r="K57" s="16">
        <v>5.0000000000000001E-3</v>
      </c>
      <c r="L57" s="62"/>
      <c r="M57" s="62"/>
      <c r="N57" s="16">
        <v>5.0000000000000001E-3</v>
      </c>
      <c r="O57" s="61"/>
      <c r="P57" s="61"/>
      <c r="Q57" s="16">
        <v>5.0000000000000001E-3</v>
      </c>
      <c r="R57" s="62"/>
      <c r="S57" s="62"/>
      <c r="T57" s="16">
        <v>5.0000000000000001E-3</v>
      </c>
      <c r="U57" s="61"/>
      <c r="V57" s="61"/>
      <c r="W57" s="16">
        <v>5.0000000000000001E-3</v>
      </c>
      <c r="X57" s="62"/>
      <c r="Y57" s="62"/>
      <c r="Z57" s="16">
        <v>5.0000000000000001E-3</v>
      </c>
      <c r="AA57" s="61"/>
      <c r="AB57" s="61"/>
      <c r="AC57" s="16">
        <v>5.0000000000000001E-3</v>
      </c>
      <c r="AD57" s="481"/>
      <c r="AE57" s="552"/>
    </row>
    <row r="58" spans="1:31" ht="1.5" customHeight="1">
      <c r="A58" s="454"/>
      <c r="B58" s="451"/>
      <c r="C58" s="461"/>
      <c r="D58" s="463"/>
      <c r="E58" s="63" t="s">
        <v>44</v>
      </c>
      <c r="F58" s="60"/>
      <c r="G58" s="60"/>
      <c r="H58" s="59">
        <v>7.6E-3</v>
      </c>
      <c r="I58" s="243"/>
      <c r="J58" s="243"/>
      <c r="K58" s="59">
        <v>7.6E-3</v>
      </c>
      <c r="L58" s="60"/>
      <c r="M58" s="60"/>
      <c r="N58" s="59">
        <v>7.6E-3</v>
      </c>
      <c r="O58" s="243"/>
      <c r="P58" s="243"/>
      <c r="Q58" s="59">
        <v>7.6E-3</v>
      </c>
      <c r="R58" s="60"/>
      <c r="S58" s="60"/>
      <c r="T58" s="59">
        <v>7.6E-3</v>
      </c>
      <c r="U58" s="243"/>
      <c r="V58" s="243"/>
      <c r="W58" s="59">
        <v>7.6E-3</v>
      </c>
      <c r="X58" s="60"/>
      <c r="Y58" s="60"/>
      <c r="Z58" s="59">
        <v>7.6E-3</v>
      </c>
      <c r="AA58" s="243"/>
      <c r="AB58" s="243"/>
      <c r="AC58" s="59">
        <v>7.6E-3</v>
      </c>
      <c r="AD58" s="481"/>
      <c r="AE58" s="552"/>
    </row>
    <row r="59" spans="1:31" ht="49.5" customHeight="1">
      <c r="A59" s="483"/>
      <c r="B59" s="452"/>
      <c r="C59" s="487"/>
      <c r="D59" s="488"/>
      <c r="E59" s="350" t="s">
        <v>164</v>
      </c>
      <c r="F59" s="244"/>
      <c r="G59" s="244"/>
      <c r="H59" s="183"/>
      <c r="I59" s="244"/>
      <c r="J59" s="244"/>
      <c r="K59" s="337"/>
      <c r="L59" s="244"/>
      <c r="M59" s="244"/>
      <c r="N59" s="337"/>
      <c r="O59" s="244"/>
      <c r="P59" s="244"/>
      <c r="Q59" s="345"/>
      <c r="R59" s="244"/>
      <c r="S59" s="244"/>
      <c r="T59" s="183"/>
      <c r="U59" s="244"/>
      <c r="V59" s="244"/>
      <c r="W59" s="340"/>
      <c r="X59" s="244"/>
      <c r="Y59" s="244"/>
      <c r="Z59" s="340"/>
      <c r="AA59" s="244"/>
      <c r="AB59" s="244"/>
      <c r="AC59" s="227"/>
      <c r="AD59" s="482"/>
      <c r="AE59" s="478"/>
    </row>
    <row r="60" spans="1:31" ht="26.25" customHeight="1">
      <c r="A60" s="453">
        <v>2.2000000000000002</v>
      </c>
      <c r="B60" s="459" t="s">
        <v>180</v>
      </c>
      <c r="C60" s="461" t="s">
        <v>147</v>
      </c>
      <c r="D60" s="462" t="s">
        <v>13</v>
      </c>
      <c r="E60" s="233" t="s">
        <v>40</v>
      </c>
      <c r="F60" s="248"/>
      <c r="G60" s="18"/>
      <c r="H60" s="46">
        <v>5.0000000000000001E-4</v>
      </c>
      <c r="I60" s="248"/>
      <c r="J60" s="18"/>
      <c r="K60" s="46">
        <v>2.2000000000000001E-3</v>
      </c>
      <c r="L60" s="248"/>
      <c r="M60" s="18"/>
      <c r="N60" s="46">
        <v>0</v>
      </c>
      <c r="O60" s="248"/>
      <c r="P60" s="18"/>
      <c r="Q60" s="45">
        <v>0</v>
      </c>
      <c r="R60" s="248"/>
      <c r="S60" s="18"/>
      <c r="T60" s="46">
        <v>0</v>
      </c>
      <c r="U60" s="248"/>
      <c r="V60" s="18"/>
      <c r="W60" s="46"/>
      <c r="X60" s="248"/>
      <c r="Y60" s="18"/>
      <c r="Z60" s="46"/>
      <c r="AA60" s="248"/>
      <c r="AB60" s="18"/>
      <c r="AC60" s="250"/>
      <c r="AD60" s="480" t="s">
        <v>205</v>
      </c>
      <c r="AE60" s="478"/>
    </row>
    <row r="61" spans="1:31" ht="15">
      <c r="A61" s="454"/>
      <c r="B61" s="451"/>
      <c r="C61" s="461"/>
      <c r="D61" s="463"/>
      <c r="E61" s="233"/>
      <c r="F61" s="249"/>
      <c r="G61" s="231"/>
      <c r="H61" s="306">
        <v>1</v>
      </c>
      <c r="I61" s="307"/>
      <c r="J61" s="308"/>
      <c r="K61" s="306">
        <v>4</v>
      </c>
      <c r="L61" s="307"/>
      <c r="M61" s="308"/>
      <c r="N61" s="306">
        <v>0</v>
      </c>
      <c r="O61" s="307"/>
      <c r="P61" s="308"/>
      <c r="Q61" s="347">
        <v>0</v>
      </c>
      <c r="R61" s="249"/>
      <c r="S61" s="231"/>
      <c r="T61" s="306">
        <v>0</v>
      </c>
      <c r="U61" s="307"/>
      <c r="V61" s="308"/>
      <c r="W61" s="306"/>
      <c r="X61" s="307"/>
      <c r="Y61" s="308"/>
      <c r="Z61" s="306"/>
      <c r="AA61" s="307"/>
      <c r="AB61" s="308"/>
      <c r="AC61" s="309"/>
      <c r="AD61" s="480"/>
      <c r="AE61" s="478"/>
    </row>
    <row r="62" spans="1:31" ht="1.5" customHeight="1">
      <c r="A62" s="454"/>
      <c r="B62" s="451"/>
      <c r="C62" s="461"/>
      <c r="D62" s="463"/>
      <c r="E62" s="56" t="s">
        <v>43</v>
      </c>
      <c r="F62" s="231"/>
      <c r="G62" s="231"/>
      <c r="H62" s="16">
        <v>4.0000000000000001E-3</v>
      </c>
      <c r="I62" s="231"/>
      <c r="J62" s="231"/>
      <c r="K62" s="16">
        <v>4.0000000000000001E-3</v>
      </c>
      <c r="L62" s="231"/>
      <c r="M62" s="231"/>
      <c r="N62" s="16">
        <v>4.0000000000000001E-3</v>
      </c>
      <c r="O62" s="231"/>
      <c r="P62" s="231"/>
      <c r="Q62" s="16">
        <v>4.0000000000000001E-3</v>
      </c>
      <c r="R62" s="231"/>
      <c r="S62" s="231"/>
      <c r="T62" s="16">
        <v>4.0000000000000001E-3</v>
      </c>
      <c r="U62" s="231"/>
      <c r="V62" s="231"/>
      <c r="W62" s="16">
        <v>4.0000000000000001E-3</v>
      </c>
      <c r="X62" s="231"/>
      <c r="Y62" s="231"/>
      <c r="Z62" s="16">
        <v>4.0000000000000001E-3</v>
      </c>
      <c r="AA62" s="231"/>
      <c r="AB62" s="231"/>
      <c r="AC62" s="16">
        <v>4.0000000000000001E-3</v>
      </c>
      <c r="AD62" s="481"/>
      <c r="AE62" s="478"/>
    </row>
    <row r="63" spans="1:31" ht="1.5" customHeight="1">
      <c r="A63" s="454"/>
      <c r="B63" s="451"/>
      <c r="C63" s="461"/>
      <c r="D63" s="463"/>
      <c r="E63" s="63" t="s">
        <v>44</v>
      </c>
      <c r="F63" s="9"/>
      <c r="G63" s="9"/>
      <c r="H63" s="59">
        <v>6.1000000000000004E-3</v>
      </c>
      <c r="I63" s="9"/>
      <c r="J63" s="9"/>
      <c r="K63" s="59">
        <v>6.1000000000000004E-3</v>
      </c>
      <c r="L63" s="9"/>
      <c r="M63" s="9"/>
      <c r="N63" s="59">
        <v>6.1000000000000004E-3</v>
      </c>
      <c r="O63" s="9"/>
      <c r="P63" s="9"/>
      <c r="Q63" s="59">
        <v>6.1000000000000004E-3</v>
      </c>
      <c r="R63" s="9"/>
      <c r="S63" s="9"/>
      <c r="T63" s="59">
        <v>6.1000000000000004E-3</v>
      </c>
      <c r="U63" s="9"/>
      <c r="V63" s="9"/>
      <c r="W63" s="59">
        <v>6.1000000000000004E-3</v>
      </c>
      <c r="X63" s="9"/>
      <c r="Y63" s="9"/>
      <c r="Z63" s="59">
        <v>6.1000000000000004E-3</v>
      </c>
      <c r="AA63" s="9"/>
      <c r="AB63" s="9"/>
      <c r="AC63" s="59">
        <v>6.1000000000000004E-3</v>
      </c>
      <c r="AD63" s="481"/>
      <c r="AE63" s="478"/>
    </row>
    <row r="64" spans="1:31" ht="49.5" customHeight="1">
      <c r="A64" s="483"/>
      <c r="B64" s="452"/>
      <c r="C64" s="487"/>
      <c r="D64" s="488"/>
      <c r="E64" s="350" t="s">
        <v>164</v>
      </c>
      <c r="F64" s="50"/>
      <c r="G64" s="50"/>
      <c r="H64" s="183"/>
      <c r="I64" s="50"/>
      <c r="J64" s="50"/>
      <c r="K64" s="183"/>
      <c r="L64" s="50"/>
      <c r="M64" s="50"/>
      <c r="N64" s="183"/>
      <c r="O64" s="50"/>
      <c r="P64" s="50"/>
      <c r="Q64" s="183"/>
      <c r="R64" s="50"/>
      <c r="S64" s="50"/>
      <c r="T64" s="183"/>
      <c r="U64" s="50"/>
      <c r="V64" s="50"/>
      <c r="W64" s="344"/>
      <c r="X64" s="50"/>
      <c r="Y64" s="50"/>
      <c r="Z64" s="344"/>
      <c r="AA64" s="50"/>
      <c r="AB64" s="50"/>
      <c r="AC64" s="49"/>
      <c r="AD64" s="482"/>
      <c r="AE64" s="478"/>
    </row>
    <row r="65" spans="1:31" s="19" customFormat="1" ht="56.25" customHeight="1">
      <c r="A65" s="455" t="s">
        <v>14</v>
      </c>
      <c r="B65" s="456"/>
      <c r="C65" s="456"/>
      <c r="D65" s="456"/>
      <c r="E65" s="456"/>
      <c r="F65" s="456"/>
      <c r="G65" s="456"/>
      <c r="H65" s="456"/>
      <c r="I65" s="456"/>
      <c r="J65" s="456"/>
      <c r="K65" s="456"/>
      <c r="L65" s="456"/>
      <c r="M65" s="456"/>
      <c r="N65" s="456"/>
      <c r="O65" s="456"/>
      <c r="P65" s="456"/>
      <c r="Q65" s="456"/>
      <c r="R65" s="456"/>
      <c r="S65" s="456"/>
      <c r="T65" s="456"/>
      <c r="U65" s="456"/>
      <c r="V65" s="456"/>
      <c r="W65" s="456"/>
      <c r="X65" s="456"/>
      <c r="Y65" s="456"/>
      <c r="Z65" s="456"/>
      <c r="AA65" s="456"/>
      <c r="AB65" s="456"/>
      <c r="AC65" s="456"/>
      <c r="AD65" s="456"/>
      <c r="AE65" s="457"/>
    </row>
    <row r="66" spans="1:31" ht="54" customHeight="1">
      <c r="A66" s="453">
        <v>2.2999999999999998</v>
      </c>
      <c r="B66" s="453" t="s">
        <v>42</v>
      </c>
      <c r="C66" s="460" t="s">
        <v>37</v>
      </c>
      <c r="D66" s="462" t="s">
        <v>13</v>
      </c>
      <c r="E66" s="37" t="s">
        <v>40</v>
      </c>
      <c r="F66" s="16">
        <v>4.2500000000000003E-2</v>
      </c>
      <c r="G66" s="16">
        <v>3.95E-2</v>
      </c>
      <c r="H66" s="16">
        <v>4.4600000000000001E-2</v>
      </c>
      <c r="I66" s="15">
        <v>4.1300000000000003E-2</v>
      </c>
      <c r="J66" s="15">
        <v>4.3299999999999998E-2</v>
      </c>
      <c r="K66" s="15">
        <v>5.0900000000000001E-2</v>
      </c>
      <c r="L66" s="15">
        <v>4.2799999999999998E-2</v>
      </c>
      <c r="M66" s="15">
        <v>5.33E-2</v>
      </c>
      <c r="N66" s="15">
        <v>4.6600000000000003E-2</v>
      </c>
      <c r="O66" s="15">
        <v>5.3100000000000001E-2</v>
      </c>
      <c r="P66" s="15">
        <v>4.3799999999999999E-2</v>
      </c>
      <c r="Q66" s="15">
        <v>4.2999999999999997E-2</v>
      </c>
      <c r="R66" s="16">
        <v>4.0300000000000002E-2</v>
      </c>
      <c r="S66" s="16">
        <v>5.3699999999999998E-2</v>
      </c>
      <c r="T66" s="16">
        <v>4.9799999999999997E-2</v>
      </c>
      <c r="U66" s="15">
        <v>4.82E-2</v>
      </c>
      <c r="V66" s="15">
        <v>4.9000000000000002E-2</v>
      </c>
      <c r="W66" s="15"/>
      <c r="X66" s="15"/>
      <c r="Y66" s="15"/>
      <c r="Z66" s="15"/>
      <c r="AA66" s="15"/>
      <c r="AB66" s="15"/>
      <c r="AC66" s="15"/>
      <c r="AD66" s="557" t="s">
        <v>248</v>
      </c>
      <c r="AE66" s="552"/>
    </row>
    <row r="67" spans="1:31" ht="0.75" customHeight="1">
      <c r="A67" s="454"/>
      <c r="B67" s="454"/>
      <c r="C67" s="461"/>
      <c r="D67" s="463"/>
      <c r="E67" s="37" t="s">
        <v>41</v>
      </c>
      <c r="F67" s="42">
        <v>0.04</v>
      </c>
      <c r="G67" s="42">
        <v>0.04</v>
      </c>
      <c r="H67" s="42">
        <v>0.04</v>
      </c>
      <c r="I67" s="42">
        <v>0.04</v>
      </c>
      <c r="J67" s="42">
        <v>0.04</v>
      </c>
      <c r="K67" s="42">
        <v>0.04</v>
      </c>
      <c r="L67" s="42">
        <v>0.04</v>
      </c>
      <c r="M67" s="42">
        <v>0.04</v>
      </c>
      <c r="N67" s="42">
        <v>0.04</v>
      </c>
      <c r="O67" s="42">
        <v>0.04</v>
      </c>
      <c r="P67" s="42">
        <v>0.04</v>
      </c>
      <c r="Q67" s="42">
        <v>0.04</v>
      </c>
      <c r="R67" s="42">
        <v>0.04</v>
      </c>
      <c r="S67" s="42">
        <v>0.04</v>
      </c>
      <c r="T67" s="42">
        <v>0.04</v>
      </c>
      <c r="U67" s="42">
        <v>0.04</v>
      </c>
      <c r="V67" s="42">
        <v>0.04</v>
      </c>
      <c r="W67" s="42">
        <v>0.04</v>
      </c>
      <c r="X67" s="42">
        <v>0.04</v>
      </c>
      <c r="Y67" s="42">
        <v>0.04</v>
      </c>
      <c r="Z67" s="42">
        <v>0.04</v>
      </c>
      <c r="AA67" s="42">
        <v>0.04</v>
      </c>
      <c r="AB67" s="42">
        <v>0.04</v>
      </c>
      <c r="AC67" s="42">
        <v>0.04</v>
      </c>
      <c r="AD67" s="557"/>
      <c r="AE67" s="553"/>
    </row>
    <row r="68" spans="1:31" ht="49.5" customHeight="1">
      <c r="A68" s="454"/>
      <c r="B68" s="454"/>
      <c r="C68" s="461"/>
      <c r="D68" s="463"/>
      <c r="E68" s="350" t="s">
        <v>164</v>
      </c>
      <c r="F68" s="64"/>
      <c r="G68" s="177"/>
      <c r="H68" s="64"/>
      <c r="I68" s="64"/>
      <c r="J68" s="64"/>
      <c r="K68" s="64"/>
      <c r="L68" s="64"/>
      <c r="M68" s="64"/>
      <c r="N68" s="64"/>
      <c r="O68" s="64"/>
      <c r="P68" s="64"/>
      <c r="Q68" s="64"/>
      <c r="R68" s="64"/>
      <c r="S68" s="64"/>
      <c r="T68" s="64"/>
      <c r="U68" s="64"/>
      <c r="V68" s="64"/>
      <c r="W68" s="342"/>
      <c r="X68" s="342"/>
      <c r="Y68" s="342"/>
      <c r="Z68" s="342"/>
      <c r="AA68" s="342"/>
      <c r="AB68" s="342"/>
      <c r="AC68" s="342"/>
      <c r="AD68" s="557"/>
      <c r="AE68" s="479"/>
    </row>
    <row r="69" spans="1:31" s="19" customFormat="1" ht="56.25" customHeight="1">
      <c r="A69" s="455" t="s">
        <v>25</v>
      </c>
      <c r="B69" s="456"/>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c r="AD69" s="456"/>
      <c r="AE69" s="457"/>
    </row>
    <row r="70" spans="1:31" ht="53.25" customHeight="1">
      <c r="A70" s="454">
        <v>2.4</v>
      </c>
      <c r="B70" s="559" t="s">
        <v>152</v>
      </c>
      <c r="C70" s="461" t="s">
        <v>37</v>
      </c>
      <c r="D70" s="463" t="s">
        <v>13</v>
      </c>
      <c r="E70" s="37" t="s">
        <v>40</v>
      </c>
      <c r="F70" s="9"/>
      <c r="G70" s="9"/>
      <c r="H70" s="15">
        <v>0.74170000000000003</v>
      </c>
      <c r="I70" s="9"/>
      <c r="J70" s="9"/>
      <c r="K70" s="14">
        <v>0.71</v>
      </c>
      <c r="L70" s="9"/>
      <c r="M70" s="9"/>
      <c r="N70" s="14">
        <v>0.67</v>
      </c>
      <c r="O70" s="9"/>
      <c r="P70" s="9"/>
      <c r="Q70" s="14">
        <v>0.84</v>
      </c>
      <c r="R70" s="422">
        <v>0.81359999999999999</v>
      </c>
      <c r="S70" s="422">
        <v>0.76300000000000001</v>
      </c>
      <c r="T70" s="14">
        <v>0.76529999999999998</v>
      </c>
      <c r="U70" s="422">
        <v>0.76</v>
      </c>
      <c r="V70" s="422">
        <v>0.78</v>
      </c>
      <c r="W70" s="14"/>
      <c r="X70" s="422"/>
      <c r="Y70" s="422"/>
      <c r="Z70" s="14"/>
      <c r="AA70" s="422"/>
      <c r="AB70" s="422"/>
      <c r="AC70" s="14"/>
      <c r="AD70" s="557" t="s">
        <v>206</v>
      </c>
      <c r="AE70" s="552"/>
    </row>
    <row r="71" spans="1:31" ht="1.5" customHeight="1">
      <c r="A71" s="454"/>
      <c r="B71" s="559"/>
      <c r="C71" s="461"/>
      <c r="D71" s="463"/>
      <c r="E71" s="37" t="s">
        <v>41</v>
      </c>
      <c r="F71" s="14">
        <v>0.8</v>
      </c>
      <c r="G71" s="14">
        <v>0.8</v>
      </c>
      <c r="H71" s="14">
        <v>0.8</v>
      </c>
      <c r="I71" s="14">
        <v>0.8</v>
      </c>
      <c r="J71" s="14">
        <v>0.8</v>
      </c>
      <c r="K71" s="14">
        <v>0.8</v>
      </c>
      <c r="L71" s="14">
        <v>0.8</v>
      </c>
      <c r="M71" s="14">
        <v>0.8</v>
      </c>
      <c r="N71" s="14">
        <v>0.8</v>
      </c>
      <c r="O71" s="14">
        <v>0.8</v>
      </c>
      <c r="P71" s="14">
        <v>0.8</v>
      </c>
      <c r="Q71" s="14">
        <v>0.8</v>
      </c>
      <c r="R71" s="14">
        <v>0.8</v>
      </c>
      <c r="S71" s="14">
        <v>0.8</v>
      </c>
      <c r="T71" s="14">
        <v>0.8</v>
      </c>
      <c r="U71" s="14">
        <v>0.8</v>
      </c>
      <c r="V71" s="14">
        <v>0.8</v>
      </c>
      <c r="W71" s="14">
        <v>0.8</v>
      </c>
      <c r="X71" s="14">
        <v>0.8</v>
      </c>
      <c r="Y71" s="14">
        <v>0.8</v>
      </c>
      <c r="Z71" s="14">
        <v>0.8</v>
      </c>
      <c r="AA71" s="14">
        <v>0.8</v>
      </c>
      <c r="AB71" s="14">
        <v>0.8</v>
      </c>
      <c r="AC71" s="14">
        <v>0.8</v>
      </c>
      <c r="AD71" s="557"/>
      <c r="AE71" s="552"/>
    </row>
    <row r="72" spans="1:31" ht="49.5" customHeight="1">
      <c r="A72" s="483"/>
      <c r="B72" s="560"/>
      <c r="C72" s="487"/>
      <c r="D72" s="488"/>
      <c r="E72" s="350" t="s">
        <v>164</v>
      </c>
      <c r="F72" s="9"/>
      <c r="G72" s="9"/>
      <c r="H72" s="177"/>
      <c r="I72" s="51"/>
      <c r="J72" s="51"/>
      <c r="K72" s="177"/>
      <c r="L72" s="51"/>
      <c r="M72" s="51"/>
      <c r="N72" s="64"/>
      <c r="O72" s="51"/>
      <c r="P72" s="51"/>
      <c r="Q72" s="177"/>
      <c r="R72" s="423"/>
      <c r="S72" s="424"/>
      <c r="T72" s="424"/>
      <c r="U72" s="424"/>
      <c r="V72" s="424"/>
      <c r="W72" s="413"/>
      <c r="X72" s="413"/>
      <c r="Y72" s="413"/>
      <c r="Z72" s="413"/>
      <c r="AA72" s="413"/>
      <c r="AB72" s="413"/>
      <c r="AC72" s="413"/>
      <c r="AD72" s="558"/>
      <c r="AE72" s="478"/>
    </row>
    <row r="73" spans="1:31" ht="53.25" customHeight="1">
      <c r="A73" s="453">
        <v>2.5</v>
      </c>
      <c r="B73" s="594" t="s">
        <v>203</v>
      </c>
      <c r="C73" s="460" t="s">
        <v>76</v>
      </c>
      <c r="D73" s="462" t="s">
        <v>13</v>
      </c>
      <c r="E73" s="176" t="s">
        <v>40</v>
      </c>
      <c r="F73" s="9"/>
      <c r="G73" s="9"/>
      <c r="H73" s="9"/>
      <c r="I73" s="32">
        <v>0.3</v>
      </c>
      <c r="J73" s="9"/>
      <c r="K73" s="9"/>
      <c r="L73" s="9"/>
      <c r="M73" s="32">
        <v>0.58330000000000004</v>
      </c>
      <c r="N73" s="9"/>
      <c r="O73" s="9"/>
      <c r="P73" s="9"/>
      <c r="Q73" s="32">
        <v>0.92600000000000005</v>
      </c>
      <c r="R73" s="9"/>
      <c r="S73" s="9"/>
      <c r="T73" s="9"/>
      <c r="U73" s="32">
        <v>0.25688</v>
      </c>
      <c r="V73" s="9"/>
      <c r="W73" s="9"/>
      <c r="X73" s="9"/>
      <c r="Y73" s="32"/>
      <c r="Z73" s="9"/>
      <c r="AA73" s="9"/>
      <c r="AB73" s="9"/>
      <c r="AC73" s="32"/>
      <c r="AD73" s="564" t="s">
        <v>200</v>
      </c>
      <c r="AE73" s="478"/>
    </row>
    <row r="74" spans="1:31" ht="1.5" customHeight="1">
      <c r="A74" s="454"/>
      <c r="B74" s="595"/>
      <c r="C74" s="461"/>
      <c r="D74" s="463"/>
      <c r="E74" s="176" t="s">
        <v>41</v>
      </c>
      <c r="F74" s="9"/>
      <c r="G74" s="9"/>
      <c r="H74" s="259"/>
      <c r="I74" s="298">
        <v>0.3</v>
      </c>
      <c r="J74" s="18"/>
      <c r="K74" s="259"/>
      <c r="L74" s="18"/>
      <c r="M74" s="32">
        <v>0.6</v>
      </c>
      <c r="N74" s="259"/>
      <c r="O74" s="18"/>
      <c r="P74" s="18"/>
      <c r="Q74" s="32">
        <v>1</v>
      </c>
      <c r="R74" s="9"/>
      <c r="S74" s="9"/>
      <c r="T74" s="259"/>
      <c r="U74" s="298">
        <v>0.3</v>
      </c>
      <c r="V74" s="18"/>
      <c r="W74" s="259"/>
      <c r="X74" s="18"/>
      <c r="Y74" s="32">
        <v>0.6</v>
      </c>
      <c r="Z74" s="259"/>
      <c r="AA74" s="18"/>
      <c r="AB74" s="18"/>
      <c r="AC74" s="32">
        <v>1</v>
      </c>
      <c r="AD74" s="557"/>
      <c r="AE74" s="479"/>
    </row>
    <row r="75" spans="1:31" ht="77.25" customHeight="1">
      <c r="A75" s="458"/>
      <c r="B75" s="451"/>
      <c r="C75" s="461"/>
      <c r="D75" s="463"/>
      <c r="E75" s="350" t="s">
        <v>164</v>
      </c>
      <c r="F75" s="9"/>
      <c r="G75" s="9"/>
      <c r="H75" s="148"/>
      <c r="I75" s="274"/>
      <c r="J75" s="9"/>
      <c r="K75" s="9"/>
      <c r="L75" s="148"/>
      <c r="M75" s="274"/>
      <c r="N75" s="9"/>
      <c r="O75" s="9"/>
      <c r="P75" s="148"/>
      <c r="Q75" s="357"/>
      <c r="R75" s="9"/>
      <c r="S75" s="9"/>
      <c r="T75" s="148"/>
      <c r="U75" s="274"/>
      <c r="V75" s="9"/>
      <c r="W75" s="9"/>
      <c r="X75" s="148"/>
      <c r="Y75" s="175"/>
      <c r="Z75" s="9"/>
      <c r="AA75" s="9"/>
      <c r="AB75" s="148"/>
      <c r="AC75" s="175"/>
      <c r="AD75" s="557"/>
      <c r="AE75" s="479"/>
    </row>
    <row r="76" spans="1:31" ht="53.25" customHeight="1">
      <c r="A76" s="453">
        <v>2.6</v>
      </c>
      <c r="B76" s="459" t="s">
        <v>204</v>
      </c>
      <c r="C76" s="460" t="s">
        <v>32</v>
      </c>
      <c r="D76" s="462" t="s">
        <v>13</v>
      </c>
      <c r="E76" s="176" t="s">
        <v>40</v>
      </c>
      <c r="F76" s="231"/>
      <c r="G76" s="231"/>
      <c r="H76" s="231"/>
      <c r="I76" s="15">
        <v>0.08</v>
      </c>
      <c r="J76" s="231"/>
      <c r="K76" s="231"/>
      <c r="L76" s="231"/>
      <c r="M76" s="15">
        <v>0.36109999999999998</v>
      </c>
      <c r="N76" s="231"/>
      <c r="O76" s="231"/>
      <c r="P76" s="231"/>
      <c r="Q76" s="15">
        <v>0.88</v>
      </c>
      <c r="R76" s="231"/>
      <c r="S76" s="231"/>
      <c r="T76" s="231"/>
      <c r="U76" s="15">
        <v>0.1376</v>
      </c>
      <c r="V76" s="231"/>
      <c r="W76" s="231"/>
      <c r="X76" s="231"/>
      <c r="Y76" s="15"/>
      <c r="Z76" s="231"/>
      <c r="AA76" s="231"/>
      <c r="AB76" s="231"/>
      <c r="AC76" s="15"/>
      <c r="AD76" s="564" t="s">
        <v>199</v>
      </c>
      <c r="AE76" s="478"/>
    </row>
    <row r="77" spans="1:31" ht="1.5" customHeight="1">
      <c r="A77" s="454"/>
      <c r="B77" s="451"/>
      <c r="C77" s="461"/>
      <c r="D77" s="463"/>
      <c r="E77" s="176" t="s">
        <v>41</v>
      </c>
      <c r="F77" s="9"/>
      <c r="G77" s="9"/>
      <c r="H77" s="259"/>
      <c r="I77" s="298">
        <v>0.3</v>
      </c>
      <c r="J77" s="18"/>
      <c r="K77" s="259"/>
      <c r="L77" s="18"/>
      <c r="M77" s="32">
        <v>0.6</v>
      </c>
      <c r="N77" s="259"/>
      <c r="O77" s="18"/>
      <c r="P77" s="18"/>
      <c r="Q77" s="32">
        <v>1</v>
      </c>
      <c r="R77" s="9"/>
      <c r="S77" s="9"/>
      <c r="T77" s="259"/>
      <c r="U77" s="32">
        <v>0.3</v>
      </c>
      <c r="V77" s="18"/>
      <c r="W77" s="259"/>
      <c r="X77" s="18"/>
      <c r="Y77" s="32">
        <v>0.6</v>
      </c>
      <c r="Z77" s="259"/>
      <c r="AA77" s="18"/>
      <c r="AB77" s="18"/>
      <c r="AC77" s="32">
        <v>1</v>
      </c>
      <c r="AD77" s="557"/>
      <c r="AE77" s="479"/>
    </row>
    <row r="78" spans="1:31" ht="49.5" customHeight="1">
      <c r="A78" s="458"/>
      <c r="B78" s="451"/>
      <c r="C78" s="461"/>
      <c r="D78" s="463"/>
      <c r="E78" s="350" t="s">
        <v>164</v>
      </c>
      <c r="F78" s="18"/>
      <c r="G78" s="18"/>
      <c r="H78" s="265"/>
      <c r="I78" s="64"/>
      <c r="J78" s="18"/>
      <c r="K78" s="18"/>
      <c r="L78" s="265"/>
      <c r="M78" s="64"/>
      <c r="N78" s="18"/>
      <c r="O78" s="18"/>
      <c r="P78" s="265"/>
      <c r="Q78" s="358"/>
      <c r="R78" s="18"/>
      <c r="S78" s="18"/>
      <c r="T78" s="265"/>
      <c r="U78" s="64"/>
      <c r="V78" s="18"/>
      <c r="W78" s="18"/>
      <c r="X78" s="265"/>
      <c r="Y78" s="416"/>
      <c r="Z78" s="18"/>
      <c r="AA78" s="18"/>
      <c r="AB78" s="265"/>
      <c r="AC78" s="266"/>
      <c r="AD78" s="557"/>
      <c r="AE78" s="479"/>
    </row>
    <row r="79" spans="1:31" ht="53.25" customHeight="1">
      <c r="A79" s="561">
        <v>2.7</v>
      </c>
      <c r="B79" s="561" t="s">
        <v>104</v>
      </c>
      <c r="C79" s="563" t="s">
        <v>103</v>
      </c>
      <c r="D79" s="612" t="s">
        <v>13</v>
      </c>
      <c r="E79" s="49" t="s">
        <v>40</v>
      </c>
      <c r="F79" s="33">
        <v>1</v>
      </c>
      <c r="G79" s="33">
        <v>1</v>
      </c>
      <c r="H79" s="33">
        <v>1</v>
      </c>
      <c r="I79" s="33">
        <v>1</v>
      </c>
      <c r="J79" s="33">
        <v>1</v>
      </c>
      <c r="K79" s="33">
        <v>1</v>
      </c>
      <c r="L79" s="33">
        <v>1</v>
      </c>
      <c r="M79" s="33">
        <v>1</v>
      </c>
      <c r="N79" s="33">
        <v>1</v>
      </c>
      <c r="O79" s="33">
        <v>1</v>
      </c>
      <c r="P79" s="33">
        <v>1</v>
      </c>
      <c r="Q79" s="33">
        <v>1</v>
      </c>
      <c r="R79" s="33">
        <v>1</v>
      </c>
      <c r="S79" s="33">
        <v>1</v>
      </c>
      <c r="T79" s="33">
        <v>1</v>
      </c>
      <c r="U79" s="33">
        <v>1</v>
      </c>
      <c r="V79" s="33">
        <v>1</v>
      </c>
      <c r="W79" s="33"/>
      <c r="X79" s="33"/>
      <c r="Y79" s="33"/>
      <c r="Z79" s="33"/>
      <c r="AA79" s="33"/>
      <c r="AB79" s="33"/>
      <c r="AC79" s="33"/>
      <c r="AD79" s="477" t="s">
        <v>215</v>
      </c>
      <c r="AE79" s="478"/>
    </row>
    <row r="80" spans="1:31" ht="1.5" customHeight="1">
      <c r="A80" s="561"/>
      <c r="B80" s="561"/>
      <c r="C80" s="563"/>
      <c r="D80" s="612"/>
      <c r="E80" s="49" t="s">
        <v>41</v>
      </c>
      <c r="F80" s="32">
        <v>1</v>
      </c>
      <c r="G80" s="32">
        <v>1</v>
      </c>
      <c r="H80" s="32">
        <v>1</v>
      </c>
      <c r="I80" s="32">
        <v>1</v>
      </c>
      <c r="J80" s="32">
        <v>1</v>
      </c>
      <c r="K80" s="32">
        <v>1</v>
      </c>
      <c r="L80" s="32">
        <v>1</v>
      </c>
      <c r="M80" s="32">
        <v>1</v>
      </c>
      <c r="N80" s="32">
        <v>1</v>
      </c>
      <c r="O80" s="32">
        <v>1</v>
      </c>
      <c r="P80" s="32">
        <v>1</v>
      </c>
      <c r="Q80" s="32">
        <v>1</v>
      </c>
      <c r="R80" s="32">
        <v>1</v>
      </c>
      <c r="S80" s="32">
        <v>1</v>
      </c>
      <c r="T80" s="32">
        <v>1</v>
      </c>
      <c r="U80" s="32">
        <v>1</v>
      </c>
      <c r="V80" s="32">
        <v>1</v>
      </c>
      <c r="W80" s="32">
        <v>1</v>
      </c>
      <c r="X80" s="32">
        <v>1</v>
      </c>
      <c r="Y80" s="32">
        <v>1</v>
      </c>
      <c r="Z80" s="32">
        <v>1</v>
      </c>
      <c r="AA80" s="32">
        <v>1</v>
      </c>
      <c r="AB80" s="32">
        <v>1</v>
      </c>
      <c r="AC80" s="32">
        <v>1</v>
      </c>
      <c r="AD80" s="477"/>
      <c r="AE80" s="478"/>
    </row>
    <row r="81" spans="1:31" ht="49.5" customHeight="1">
      <c r="A81" s="562"/>
      <c r="B81" s="561"/>
      <c r="C81" s="563"/>
      <c r="D81" s="612"/>
      <c r="E81" s="350" t="s">
        <v>164</v>
      </c>
      <c r="F81" s="274"/>
      <c r="G81" s="274"/>
      <c r="H81" s="274"/>
      <c r="I81" s="274"/>
      <c r="J81" s="274"/>
      <c r="K81" s="274"/>
      <c r="L81" s="274"/>
      <c r="M81" s="274"/>
      <c r="N81" s="274"/>
      <c r="O81" s="274"/>
      <c r="P81" s="274"/>
      <c r="Q81" s="274"/>
      <c r="R81" s="274"/>
      <c r="S81" s="274"/>
      <c r="T81" s="274"/>
      <c r="U81" s="274"/>
      <c r="V81" s="274"/>
      <c r="W81" s="175"/>
      <c r="X81" s="175"/>
      <c r="Y81" s="175"/>
      <c r="Z81" s="175"/>
      <c r="AA81" s="175"/>
      <c r="AB81" s="175"/>
      <c r="AC81" s="175"/>
      <c r="AD81" s="477"/>
      <c r="AE81" s="478"/>
    </row>
    <row r="82" spans="1:31" s="19" customFormat="1" ht="56.25" customHeight="1">
      <c r="A82" s="455" t="s">
        <v>160</v>
      </c>
      <c r="B82" s="456"/>
      <c r="C82" s="456"/>
      <c r="D82" s="456"/>
      <c r="E82" s="456"/>
      <c r="F82" s="456"/>
      <c r="G82" s="456"/>
      <c r="H82" s="456"/>
      <c r="I82" s="456"/>
      <c r="J82" s="456"/>
      <c r="K82" s="456"/>
      <c r="L82" s="456"/>
      <c r="M82" s="456"/>
      <c r="N82" s="456"/>
      <c r="O82" s="456"/>
      <c r="P82" s="456"/>
      <c r="Q82" s="456"/>
      <c r="R82" s="456"/>
      <c r="S82" s="456"/>
      <c r="T82" s="456"/>
      <c r="U82" s="456"/>
      <c r="V82" s="456"/>
      <c r="W82" s="456"/>
      <c r="X82" s="456"/>
      <c r="Y82" s="456"/>
      <c r="Z82" s="456"/>
      <c r="AA82" s="456"/>
      <c r="AB82" s="456"/>
      <c r="AC82" s="456"/>
      <c r="AD82" s="456"/>
      <c r="AE82" s="457"/>
    </row>
    <row r="83" spans="1:31" ht="109.5" customHeight="1">
      <c r="A83" s="439">
        <v>3.1</v>
      </c>
      <c r="B83" s="375" t="s">
        <v>169</v>
      </c>
      <c r="C83" s="364" t="s">
        <v>148</v>
      </c>
      <c r="D83" s="406" t="s">
        <v>12</v>
      </c>
      <c r="E83" s="352" t="s">
        <v>65</v>
      </c>
      <c r="F83" s="354"/>
      <c r="G83" s="354"/>
      <c r="H83" s="349"/>
      <c r="I83" s="349"/>
      <c r="J83" s="349"/>
      <c r="K83" s="349"/>
      <c r="L83" s="349"/>
      <c r="M83" s="349"/>
      <c r="N83" s="349"/>
      <c r="O83" s="349"/>
      <c r="P83" s="349"/>
      <c r="Q83" s="349"/>
      <c r="R83" s="400"/>
      <c r="S83" s="436"/>
      <c r="T83" s="436"/>
      <c r="U83" s="436"/>
      <c r="V83" s="436"/>
      <c r="W83" s="33"/>
      <c r="X83" s="33"/>
      <c r="Y83" s="33"/>
      <c r="Z83" s="33"/>
      <c r="AA83" s="33"/>
      <c r="AB83" s="33"/>
      <c r="AC83" s="33"/>
      <c r="AD83" s="441" t="s">
        <v>228</v>
      </c>
      <c r="AE83" s="363"/>
    </row>
    <row r="84" spans="1:31" ht="53.25" customHeight="1">
      <c r="A84" s="453">
        <v>3.2</v>
      </c>
      <c r="B84" s="501" t="s">
        <v>170</v>
      </c>
      <c r="C84" s="504" t="s">
        <v>33</v>
      </c>
      <c r="D84" s="507" t="s">
        <v>12</v>
      </c>
      <c r="E84" s="362" t="s">
        <v>168</v>
      </c>
      <c r="F84" s="365"/>
      <c r="G84" s="365"/>
      <c r="H84" s="366">
        <v>1033000</v>
      </c>
      <c r="I84" s="366">
        <v>846000</v>
      </c>
      <c r="J84" s="366">
        <v>560000</v>
      </c>
      <c r="K84" s="366">
        <v>218000</v>
      </c>
      <c r="L84" s="366">
        <v>-11000</v>
      </c>
      <c r="M84" s="366">
        <v>-130000</v>
      </c>
      <c r="N84" s="366">
        <v>-164000</v>
      </c>
      <c r="O84" s="366">
        <v>-187000</v>
      </c>
      <c r="P84" s="380"/>
      <c r="Q84" s="366">
        <v>0</v>
      </c>
      <c r="R84" s="366">
        <v>1071000</v>
      </c>
      <c r="S84" s="366">
        <v>1024000</v>
      </c>
      <c r="T84" s="366">
        <v>932000</v>
      </c>
      <c r="U84" s="366">
        <v>832000</v>
      </c>
      <c r="V84" s="366">
        <v>480000</v>
      </c>
      <c r="W84" s="366"/>
      <c r="X84" s="366"/>
      <c r="Y84" s="366"/>
      <c r="Z84" s="366"/>
      <c r="AA84" s="366"/>
      <c r="AB84" s="366"/>
      <c r="AC84" s="366"/>
      <c r="AD84" s="498" t="s">
        <v>231</v>
      </c>
      <c r="AE84" s="495"/>
    </row>
    <row r="85" spans="1:31" ht="1.5" customHeight="1">
      <c r="A85" s="454"/>
      <c r="B85" s="502"/>
      <c r="C85" s="505"/>
      <c r="D85" s="508"/>
      <c r="E85" s="362" t="s">
        <v>166</v>
      </c>
      <c r="F85" s="365"/>
      <c r="G85" s="365"/>
      <c r="H85" s="366">
        <v>1000000</v>
      </c>
      <c r="I85" s="366">
        <v>800000</v>
      </c>
      <c r="J85" s="366">
        <v>500000</v>
      </c>
      <c r="K85" s="366">
        <v>200000</v>
      </c>
      <c r="L85" s="366">
        <v>150000</v>
      </c>
      <c r="M85" s="366">
        <v>0</v>
      </c>
      <c r="N85" s="366">
        <v>0</v>
      </c>
      <c r="O85" s="366">
        <v>0</v>
      </c>
      <c r="P85" s="366">
        <v>0</v>
      </c>
      <c r="Q85" s="366">
        <v>0</v>
      </c>
      <c r="R85" s="430"/>
      <c r="S85" s="430"/>
      <c r="T85" s="366">
        <v>1000000</v>
      </c>
      <c r="U85" s="366">
        <v>800000</v>
      </c>
      <c r="V85" s="366">
        <v>500000</v>
      </c>
      <c r="W85" s="366">
        <v>200000</v>
      </c>
      <c r="X85" s="366">
        <v>100000</v>
      </c>
      <c r="Y85" s="366">
        <v>0</v>
      </c>
      <c r="Z85" s="366">
        <v>0</v>
      </c>
      <c r="AA85" s="366">
        <v>0</v>
      </c>
      <c r="AB85" s="366">
        <v>0</v>
      </c>
      <c r="AC85" s="366">
        <v>0</v>
      </c>
      <c r="AD85" s="499"/>
      <c r="AE85" s="496"/>
    </row>
    <row r="86" spans="1:31" ht="1.5" customHeight="1">
      <c r="A86" s="454"/>
      <c r="B86" s="502"/>
      <c r="C86" s="505"/>
      <c r="D86" s="508"/>
      <c r="E86" s="362" t="s">
        <v>165</v>
      </c>
      <c r="F86" s="374">
        <v>0</v>
      </c>
      <c r="G86" s="374">
        <v>0</v>
      </c>
      <c r="H86" s="374">
        <v>0</v>
      </c>
      <c r="I86" s="374">
        <v>0</v>
      </c>
      <c r="J86" s="374">
        <v>0</v>
      </c>
      <c r="K86" s="374">
        <v>0</v>
      </c>
      <c r="L86" s="374">
        <v>0</v>
      </c>
      <c r="M86" s="374">
        <v>0</v>
      </c>
      <c r="N86" s="374">
        <v>0</v>
      </c>
      <c r="O86" s="374">
        <v>0</v>
      </c>
      <c r="P86" s="374">
        <v>0</v>
      </c>
      <c r="Q86" s="374">
        <v>0</v>
      </c>
      <c r="R86" s="374">
        <v>0</v>
      </c>
      <c r="S86" s="374">
        <v>0</v>
      </c>
      <c r="T86" s="374">
        <v>0</v>
      </c>
      <c r="U86" s="374">
        <v>0</v>
      </c>
      <c r="V86" s="374">
        <v>0</v>
      </c>
      <c r="W86" s="374">
        <v>0</v>
      </c>
      <c r="X86" s="374">
        <v>0</v>
      </c>
      <c r="Y86" s="374">
        <v>0</v>
      </c>
      <c r="Z86" s="374">
        <v>0</v>
      </c>
      <c r="AA86" s="374">
        <v>0</v>
      </c>
      <c r="AB86" s="374">
        <v>0</v>
      </c>
      <c r="AC86" s="374">
        <v>0</v>
      </c>
      <c r="AD86" s="499"/>
      <c r="AE86" s="496"/>
    </row>
    <row r="87" spans="1:31" ht="53.25" customHeight="1">
      <c r="A87" s="483"/>
      <c r="B87" s="503"/>
      <c r="C87" s="506"/>
      <c r="D87" s="509"/>
      <c r="E87" s="362" t="s">
        <v>164</v>
      </c>
      <c r="F87" s="368"/>
      <c r="G87" s="368"/>
      <c r="H87" s="368"/>
      <c r="I87" s="368"/>
      <c r="J87" s="368"/>
      <c r="K87" s="368"/>
      <c r="L87" s="369"/>
      <c r="M87" s="369"/>
      <c r="N87" s="369"/>
      <c r="O87" s="369"/>
      <c r="P87" s="381"/>
      <c r="Q87" s="368"/>
      <c r="R87" s="368"/>
      <c r="S87" s="368"/>
      <c r="T87" s="368"/>
      <c r="U87" s="368"/>
      <c r="V87" s="368"/>
      <c r="W87" s="277"/>
      <c r="X87" s="277"/>
      <c r="Y87" s="277"/>
      <c r="Z87" s="277"/>
      <c r="AA87" s="277"/>
      <c r="AB87" s="277"/>
      <c r="AC87" s="277"/>
      <c r="AD87" s="500"/>
      <c r="AE87" s="497"/>
    </row>
    <row r="88" spans="1:31" ht="27" customHeight="1">
      <c r="A88" s="453">
        <v>3.3</v>
      </c>
      <c r="B88" s="501" t="s">
        <v>171</v>
      </c>
      <c r="C88" s="467" t="s">
        <v>28</v>
      </c>
      <c r="D88" s="515" t="s">
        <v>12</v>
      </c>
      <c r="E88" s="367" t="s">
        <v>167</v>
      </c>
      <c r="F88" s="372"/>
      <c r="G88" s="372"/>
      <c r="H88" s="373">
        <f>(H89-H90)/H90</f>
        <v>0.15698587127158556</v>
      </c>
      <c r="I88" s="373">
        <f t="shared" ref="I88:Q88" si="5">(I89-I90)/I90</f>
        <v>0.30654420206659011</v>
      </c>
      <c r="J88" s="373">
        <f t="shared" si="5"/>
        <v>0.29055258467023171</v>
      </c>
      <c r="K88" s="373">
        <f t="shared" si="5"/>
        <v>0.39259796806966618</v>
      </c>
      <c r="L88" s="373">
        <f t="shared" si="5"/>
        <v>0.25903614457831325</v>
      </c>
      <c r="M88" s="373">
        <f t="shared" si="5"/>
        <v>0.1211453744493392</v>
      </c>
      <c r="N88" s="373">
        <f t="shared" si="5"/>
        <v>2.111893293812523E-2</v>
      </c>
      <c r="O88" s="373">
        <f t="shared" si="5"/>
        <v>3.9486356340288922E-2</v>
      </c>
      <c r="P88" s="373"/>
      <c r="Q88" s="373">
        <f t="shared" si="5"/>
        <v>-1.6194331983805668E-2</v>
      </c>
      <c r="R88" s="437"/>
      <c r="S88" s="437"/>
      <c r="T88" s="373">
        <f t="shared" ref="T88:V88" si="6">(T89-T90)/T90</f>
        <v>-0.19257773319959878</v>
      </c>
      <c r="U88" s="373">
        <f t="shared" si="6"/>
        <v>-0.12105263157894737</v>
      </c>
      <c r="V88" s="373">
        <f t="shared" si="6"/>
        <v>0.15288518738845924</v>
      </c>
      <c r="W88" s="373"/>
      <c r="X88" s="373"/>
      <c r="Y88" s="373"/>
      <c r="Z88" s="373"/>
      <c r="AA88" s="373"/>
      <c r="AB88" s="373"/>
      <c r="AC88" s="373"/>
      <c r="AD88" s="489" t="s">
        <v>232</v>
      </c>
      <c r="AE88" s="492"/>
    </row>
    <row r="89" spans="1:31" ht="16.5" customHeight="1">
      <c r="A89" s="454"/>
      <c r="B89" s="502"/>
      <c r="C89" s="513"/>
      <c r="D89" s="516"/>
      <c r="E89" s="367" t="s">
        <v>168</v>
      </c>
      <c r="F89" s="370"/>
      <c r="G89" s="370"/>
      <c r="H89" s="371">
        <v>737000</v>
      </c>
      <c r="I89" s="371">
        <v>1138000</v>
      </c>
      <c r="J89" s="371">
        <v>1448000</v>
      </c>
      <c r="K89" s="371">
        <v>1919000</v>
      </c>
      <c r="L89" s="371">
        <v>2299000</v>
      </c>
      <c r="M89" s="371">
        <v>2545000</v>
      </c>
      <c r="N89" s="371">
        <v>2756000</v>
      </c>
      <c r="O89" s="371">
        <v>3238000</v>
      </c>
      <c r="P89" s="371"/>
      <c r="Q89" s="371">
        <v>3888000</v>
      </c>
      <c r="R89" s="438"/>
      <c r="S89" s="438"/>
      <c r="T89" s="371">
        <v>805000</v>
      </c>
      <c r="U89" s="371">
        <v>1169000</v>
      </c>
      <c r="V89" s="371">
        <v>1938000</v>
      </c>
      <c r="W89" s="371"/>
      <c r="X89" s="371"/>
      <c r="Y89" s="371"/>
      <c r="Z89" s="371"/>
      <c r="AA89" s="371"/>
      <c r="AB89" s="371"/>
      <c r="AC89" s="371"/>
      <c r="AD89" s="490"/>
      <c r="AE89" s="493"/>
    </row>
    <row r="90" spans="1:31" ht="1.5" customHeight="1">
      <c r="A90" s="454"/>
      <c r="B90" s="502"/>
      <c r="C90" s="513"/>
      <c r="D90" s="516"/>
      <c r="E90" s="362" t="s">
        <v>166</v>
      </c>
      <c r="F90" s="370"/>
      <c r="G90" s="370"/>
      <c r="H90" s="371">
        <v>637000</v>
      </c>
      <c r="I90" s="371">
        <v>871000</v>
      </c>
      <c r="J90" s="371">
        <v>1122000</v>
      </c>
      <c r="K90" s="371">
        <v>1378000</v>
      </c>
      <c r="L90" s="371">
        <v>1826000</v>
      </c>
      <c r="M90" s="371">
        <v>2270000</v>
      </c>
      <c r="N90" s="371">
        <v>2699000</v>
      </c>
      <c r="O90" s="371">
        <v>3115000</v>
      </c>
      <c r="P90" s="371">
        <v>3531000</v>
      </c>
      <c r="Q90" s="371">
        <v>3952000</v>
      </c>
      <c r="R90" s="431"/>
      <c r="S90" s="430"/>
      <c r="T90" s="371">
        <v>997000</v>
      </c>
      <c r="U90" s="371">
        <v>1330000</v>
      </c>
      <c r="V90" s="371">
        <v>1681000</v>
      </c>
      <c r="W90" s="371">
        <v>2212000</v>
      </c>
      <c r="X90" s="371">
        <v>2558000</v>
      </c>
      <c r="Y90" s="371">
        <v>2909000</v>
      </c>
      <c r="Z90" s="371">
        <v>3386000</v>
      </c>
      <c r="AA90" s="371">
        <v>3648000</v>
      </c>
      <c r="AB90" s="371">
        <v>4038000</v>
      </c>
      <c r="AC90" s="371">
        <v>4500000</v>
      </c>
      <c r="AD90" s="490"/>
      <c r="AE90" s="493"/>
    </row>
    <row r="91" spans="1:31" ht="1.5" customHeight="1">
      <c r="A91" s="454"/>
      <c r="B91" s="502"/>
      <c r="C91" s="513"/>
      <c r="D91" s="516"/>
      <c r="E91" s="362" t="s">
        <v>165</v>
      </c>
      <c r="F91" s="33">
        <v>0</v>
      </c>
      <c r="G91" s="33">
        <v>0</v>
      </c>
      <c r="H91" s="33">
        <v>0</v>
      </c>
      <c r="I91" s="33">
        <v>0</v>
      </c>
      <c r="J91" s="33">
        <v>0</v>
      </c>
      <c r="K91" s="33">
        <v>0</v>
      </c>
      <c r="L91" s="33">
        <v>0</v>
      </c>
      <c r="M91" s="33">
        <v>0</v>
      </c>
      <c r="N91" s="33">
        <v>0</v>
      </c>
      <c r="O91" s="33">
        <v>0</v>
      </c>
      <c r="P91" s="33">
        <v>0</v>
      </c>
      <c r="Q91" s="33">
        <v>0</v>
      </c>
      <c r="R91" s="432">
        <v>0</v>
      </c>
      <c r="S91" s="33">
        <v>0</v>
      </c>
      <c r="T91" s="33">
        <v>0</v>
      </c>
      <c r="U91" s="33">
        <v>0</v>
      </c>
      <c r="V91" s="33">
        <v>0</v>
      </c>
      <c r="W91" s="33">
        <v>0</v>
      </c>
      <c r="X91" s="33">
        <v>0</v>
      </c>
      <c r="Y91" s="33">
        <v>0</v>
      </c>
      <c r="Z91" s="33">
        <v>0</v>
      </c>
      <c r="AA91" s="33">
        <v>0</v>
      </c>
      <c r="AB91" s="33">
        <v>0</v>
      </c>
      <c r="AC91" s="33">
        <v>0</v>
      </c>
      <c r="AD91" s="490"/>
      <c r="AE91" s="493"/>
    </row>
    <row r="92" spans="1:31" ht="53.25" customHeight="1">
      <c r="A92" s="483"/>
      <c r="B92" s="503"/>
      <c r="C92" s="514"/>
      <c r="D92" s="517"/>
      <c r="E92" s="362" t="s">
        <v>164</v>
      </c>
      <c r="F92" s="354"/>
      <c r="G92" s="354"/>
      <c r="H92" s="349"/>
      <c r="I92" s="349"/>
      <c r="J92" s="349"/>
      <c r="K92" s="349"/>
      <c r="L92" s="349"/>
      <c r="M92" s="349"/>
      <c r="N92" s="349"/>
      <c r="O92" s="349"/>
      <c r="P92" s="349"/>
      <c r="Q92" s="349"/>
      <c r="R92" s="9"/>
      <c r="S92" s="9"/>
      <c r="T92" s="349"/>
      <c r="U92" s="349"/>
      <c r="V92" s="349"/>
      <c r="W92" s="350"/>
      <c r="X92" s="350"/>
      <c r="Y92" s="350"/>
      <c r="Z92" s="350"/>
      <c r="AA92" s="350"/>
      <c r="AB92" s="350"/>
      <c r="AC92" s="355"/>
      <c r="AD92" s="491"/>
      <c r="AE92" s="494"/>
    </row>
    <row r="93" spans="1:31" ht="57" customHeight="1">
      <c r="A93" s="67"/>
      <c r="B93" s="518" t="s">
        <v>26</v>
      </c>
      <c r="C93" s="519"/>
      <c r="D93" s="519"/>
      <c r="E93" s="65"/>
      <c r="F93" s="535"/>
      <c r="G93" s="536"/>
      <c r="H93" s="536"/>
      <c r="I93" s="536"/>
      <c r="J93" s="536"/>
      <c r="K93" s="536"/>
      <c r="L93" s="536"/>
      <c r="M93" s="536"/>
      <c r="N93" s="536"/>
      <c r="O93" s="536"/>
      <c r="P93" s="536"/>
      <c r="Q93" s="536"/>
      <c r="R93" s="536"/>
      <c r="S93" s="536"/>
      <c r="T93" s="536"/>
      <c r="U93" s="536"/>
      <c r="V93" s="536"/>
      <c r="W93" s="536"/>
      <c r="X93" s="536"/>
      <c r="Y93" s="536"/>
      <c r="Z93" s="536"/>
      <c r="AA93" s="536"/>
      <c r="AB93" s="536"/>
      <c r="AC93" s="536"/>
      <c r="AD93" s="536"/>
      <c r="AE93" s="537"/>
    </row>
    <row r="94" spans="1:31" ht="53.25" customHeight="1">
      <c r="A94" s="453">
        <v>3.4</v>
      </c>
      <c r="B94" s="510" t="s">
        <v>34</v>
      </c>
      <c r="C94" s="460" t="s">
        <v>38</v>
      </c>
      <c r="D94" s="547" t="s">
        <v>12</v>
      </c>
      <c r="E94" s="147" t="s">
        <v>40</v>
      </c>
      <c r="F94" s="9"/>
      <c r="G94" s="9"/>
      <c r="H94" s="301">
        <v>0.98</v>
      </c>
      <c r="I94" s="150"/>
      <c r="J94" s="150"/>
      <c r="K94" s="149">
        <v>0.99</v>
      </c>
      <c r="L94" s="150"/>
      <c r="M94" s="150"/>
      <c r="N94" s="149">
        <v>0.98</v>
      </c>
      <c r="O94" s="150"/>
      <c r="P94" s="150"/>
      <c r="Q94" s="149">
        <v>0.99</v>
      </c>
      <c r="R94" s="9"/>
      <c r="S94" s="9"/>
      <c r="T94" s="301">
        <v>0.98</v>
      </c>
      <c r="U94" s="150"/>
      <c r="V94" s="150"/>
      <c r="W94" s="301"/>
      <c r="X94" s="150"/>
      <c r="Y94" s="150"/>
      <c r="Z94" s="301"/>
      <c r="AA94" s="150"/>
      <c r="AB94" s="150"/>
      <c r="AC94" s="149"/>
      <c r="AD94" s="489" t="s">
        <v>198</v>
      </c>
      <c r="AE94" s="541"/>
    </row>
    <row r="95" spans="1:31" ht="1.5" customHeight="1">
      <c r="A95" s="454"/>
      <c r="B95" s="511"/>
      <c r="C95" s="461"/>
      <c r="D95" s="548"/>
      <c r="E95" s="147" t="s">
        <v>66</v>
      </c>
      <c r="F95" s="9"/>
      <c r="G95" s="9"/>
      <c r="H95" s="149">
        <v>0.95</v>
      </c>
      <c r="I95" s="150"/>
      <c r="J95" s="150"/>
      <c r="K95" s="149">
        <v>0.95</v>
      </c>
      <c r="L95" s="150"/>
      <c r="M95" s="150"/>
      <c r="N95" s="149">
        <v>0.95</v>
      </c>
      <c r="O95" s="150"/>
      <c r="P95" s="150"/>
      <c r="Q95" s="149">
        <v>0.95</v>
      </c>
      <c r="R95" s="9"/>
      <c r="S95" s="9"/>
      <c r="T95" s="301">
        <v>0.95</v>
      </c>
      <c r="U95" s="150"/>
      <c r="V95" s="150"/>
      <c r="W95" s="149">
        <v>0.95</v>
      </c>
      <c r="X95" s="150"/>
      <c r="Y95" s="150"/>
      <c r="Z95" s="149">
        <v>0.95</v>
      </c>
      <c r="AA95" s="150"/>
      <c r="AB95" s="150"/>
      <c r="AC95" s="149">
        <v>0.95</v>
      </c>
      <c r="AD95" s="490"/>
      <c r="AE95" s="542"/>
    </row>
    <row r="96" spans="1:31" ht="1.5" customHeight="1">
      <c r="A96" s="454"/>
      <c r="B96" s="511"/>
      <c r="C96" s="461"/>
      <c r="D96" s="548"/>
      <c r="E96" s="147" t="s">
        <v>67</v>
      </c>
      <c r="F96" s="9"/>
      <c r="G96" s="9"/>
      <c r="H96" s="149">
        <v>0.92</v>
      </c>
      <c r="I96" s="150"/>
      <c r="J96" s="150"/>
      <c r="K96" s="149">
        <v>0.92</v>
      </c>
      <c r="L96" s="150"/>
      <c r="M96" s="150"/>
      <c r="N96" s="149">
        <v>0.92</v>
      </c>
      <c r="O96" s="150"/>
      <c r="P96" s="150"/>
      <c r="Q96" s="149">
        <v>0.92</v>
      </c>
      <c r="R96" s="9"/>
      <c r="S96" s="9"/>
      <c r="T96" s="301">
        <v>0.92</v>
      </c>
      <c r="U96" s="150"/>
      <c r="V96" s="150"/>
      <c r="W96" s="149">
        <v>0.92</v>
      </c>
      <c r="X96" s="150"/>
      <c r="Y96" s="150"/>
      <c r="Z96" s="149">
        <v>0.92</v>
      </c>
      <c r="AA96" s="150"/>
      <c r="AB96" s="150"/>
      <c r="AC96" s="149">
        <v>0.92</v>
      </c>
      <c r="AD96" s="490"/>
      <c r="AE96" s="542"/>
    </row>
    <row r="97" spans="1:31" ht="53.25" customHeight="1">
      <c r="A97" s="483"/>
      <c r="B97" s="512"/>
      <c r="C97" s="487"/>
      <c r="D97" s="549"/>
      <c r="E97" s="147" t="s">
        <v>57</v>
      </c>
      <c r="F97" s="9"/>
      <c r="G97" s="9"/>
      <c r="H97" s="230"/>
      <c r="I97" s="148"/>
      <c r="J97" s="148"/>
      <c r="K97" s="230"/>
      <c r="L97" s="148"/>
      <c r="M97" s="148"/>
      <c r="N97" s="230"/>
      <c r="O97" s="50"/>
      <c r="P97" s="148"/>
      <c r="Q97" s="349"/>
      <c r="R97" s="9"/>
      <c r="S97" s="9"/>
      <c r="T97" s="274"/>
      <c r="U97" s="148"/>
      <c r="V97" s="148"/>
      <c r="W97" s="175"/>
      <c r="X97" s="148"/>
      <c r="Y97" s="148"/>
      <c r="Z97" s="175"/>
      <c r="AA97" s="50"/>
      <c r="AB97" s="148"/>
      <c r="AC97" s="229"/>
      <c r="AD97" s="491"/>
      <c r="AE97" s="543"/>
    </row>
    <row r="98" spans="1:31" s="19" customFormat="1" ht="57" customHeight="1">
      <c r="A98" s="455" t="s">
        <v>3</v>
      </c>
      <c r="B98" s="456"/>
      <c r="C98" s="456"/>
      <c r="D98" s="456"/>
      <c r="E98" s="456"/>
      <c r="F98" s="456"/>
      <c r="G98" s="456"/>
      <c r="H98" s="456"/>
      <c r="I98" s="456"/>
      <c r="J98" s="456"/>
      <c r="K98" s="456"/>
      <c r="L98" s="456"/>
      <c r="M98" s="456"/>
      <c r="N98" s="456"/>
      <c r="O98" s="456"/>
      <c r="P98" s="456"/>
      <c r="Q98" s="456"/>
      <c r="R98" s="456"/>
      <c r="S98" s="456"/>
      <c r="T98" s="456"/>
      <c r="U98" s="456"/>
      <c r="V98" s="456"/>
      <c r="W98" s="456"/>
      <c r="X98" s="456"/>
      <c r="Y98" s="456"/>
      <c r="Z98" s="456"/>
      <c r="AA98" s="456"/>
      <c r="AB98" s="456"/>
      <c r="AC98" s="456"/>
      <c r="AD98" s="456"/>
      <c r="AE98" s="457"/>
    </row>
    <row r="99" spans="1:31" ht="53.25" customHeight="1">
      <c r="A99" s="23">
        <v>4.0999999999999996</v>
      </c>
      <c r="B99" s="521" t="s">
        <v>90</v>
      </c>
      <c r="C99" s="513" t="s">
        <v>71</v>
      </c>
      <c r="D99" s="545" t="s">
        <v>12</v>
      </c>
      <c r="E99" s="34" t="s">
        <v>40</v>
      </c>
      <c r="F99" s="15">
        <v>-7.0999999999999994E-2</v>
      </c>
      <c r="G99" s="15">
        <v>-2.8000000000000001E-2</v>
      </c>
      <c r="H99" s="15">
        <v>-7.0000000000000001E-3</v>
      </c>
      <c r="I99" s="15">
        <v>3.0000000000000001E-3</v>
      </c>
      <c r="J99" s="198">
        <v>0.02</v>
      </c>
      <c r="K99" s="15">
        <v>1.0999999999999999E-2</v>
      </c>
      <c r="L99" s="15">
        <v>8.9999999999999993E-3</v>
      </c>
      <c r="M99" s="15">
        <v>1.2E-2</v>
      </c>
      <c r="N99" s="15">
        <v>4.0000000000000001E-3</v>
      </c>
      <c r="O99" s="15">
        <v>-3.9E-2</v>
      </c>
      <c r="P99" s="15">
        <v>-5.0000000000000001E-3</v>
      </c>
      <c r="Q99" s="15">
        <v>-0.04</v>
      </c>
      <c r="R99" s="15">
        <v>-0.11899999999999999</v>
      </c>
      <c r="S99" s="15">
        <v>-6.3E-2</v>
      </c>
      <c r="T99" s="15">
        <v>-7.0000000000000007E-2</v>
      </c>
      <c r="U99" s="15">
        <v>-7.5999999999999998E-2</v>
      </c>
      <c r="V99" s="15"/>
      <c r="W99" s="15"/>
      <c r="X99" s="15"/>
      <c r="Y99" s="15"/>
      <c r="Z99" s="15"/>
      <c r="AA99" s="15"/>
      <c r="AB99" s="15"/>
      <c r="AC99" s="15"/>
      <c r="AD99" s="489" t="s">
        <v>211</v>
      </c>
      <c r="AE99" s="552"/>
    </row>
    <row r="100" spans="1:31" ht="1.5" customHeight="1">
      <c r="A100" s="38"/>
      <c r="B100" s="521"/>
      <c r="C100" s="513"/>
      <c r="D100" s="545"/>
      <c r="E100" s="57" t="s">
        <v>43</v>
      </c>
      <c r="F100" s="15">
        <v>0</v>
      </c>
      <c r="G100" s="15">
        <v>0</v>
      </c>
      <c r="H100" s="15">
        <v>0</v>
      </c>
      <c r="I100" s="15">
        <v>0</v>
      </c>
      <c r="J100" s="15">
        <v>0</v>
      </c>
      <c r="K100" s="15">
        <v>0</v>
      </c>
      <c r="L100" s="15">
        <v>0</v>
      </c>
      <c r="M100" s="15">
        <v>0</v>
      </c>
      <c r="N100" s="15">
        <v>0</v>
      </c>
      <c r="O100" s="15">
        <v>0</v>
      </c>
      <c r="P100" s="15">
        <v>0</v>
      </c>
      <c r="Q100" s="15">
        <v>0</v>
      </c>
      <c r="R100" s="15">
        <v>0</v>
      </c>
      <c r="S100" s="15">
        <v>0</v>
      </c>
      <c r="T100" s="15">
        <v>0</v>
      </c>
      <c r="U100" s="15">
        <v>0</v>
      </c>
      <c r="V100" s="15">
        <v>0</v>
      </c>
      <c r="W100" s="15">
        <v>0</v>
      </c>
      <c r="X100" s="15">
        <v>0</v>
      </c>
      <c r="Y100" s="15">
        <v>0</v>
      </c>
      <c r="Z100" s="15">
        <v>0</v>
      </c>
      <c r="AA100" s="15">
        <v>0</v>
      </c>
      <c r="AB100" s="15">
        <v>0</v>
      </c>
      <c r="AC100" s="15">
        <v>0</v>
      </c>
      <c r="AD100" s="490"/>
      <c r="AE100" s="552"/>
    </row>
    <row r="101" spans="1:31" ht="53.25" customHeight="1">
      <c r="A101" s="24"/>
      <c r="B101" s="522"/>
      <c r="C101" s="514"/>
      <c r="D101" s="545"/>
      <c r="E101" s="350" t="s">
        <v>164</v>
      </c>
      <c r="F101" s="338"/>
      <c r="G101" s="338"/>
      <c r="H101" s="338"/>
      <c r="I101" s="338"/>
      <c r="J101" s="338"/>
      <c r="K101" s="338"/>
      <c r="L101" s="338"/>
      <c r="M101" s="338"/>
      <c r="N101" s="338"/>
      <c r="O101" s="338"/>
      <c r="P101" s="338"/>
      <c r="Q101" s="346"/>
      <c r="R101" s="356"/>
      <c r="S101" s="349"/>
      <c r="T101" s="349"/>
      <c r="U101" s="356"/>
      <c r="V101" s="341"/>
      <c r="W101" s="341"/>
      <c r="X101" s="341"/>
      <c r="Y101" s="341"/>
      <c r="Z101" s="341"/>
      <c r="AA101" s="341"/>
      <c r="AB101" s="341"/>
      <c r="AC101" s="341"/>
      <c r="AD101" s="491"/>
      <c r="AE101" s="478"/>
    </row>
    <row r="102" spans="1:31" ht="53.25" customHeight="1">
      <c r="A102" s="445"/>
      <c r="B102" s="520" t="s">
        <v>91</v>
      </c>
      <c r="C102" s="467" t="s">
        <v>68</v>
      </c>
      <c r="D102" s="546" t="s">
        <v>12</v>
      </c>
      <c r="E102" s="34" t="s">
        <v>40</v>
      </c>
      <c r="F102" s="15">
        <v>0.122</v>
      </c>
      <c r="G102" s="15">
        <v>9.1999999999999998E-2</v>
      </c>
      <c r="H102" s="15">
        <v>9.7000000000000003E-2</v>
      </c>
      <c r="I102" s="15">
        <v>7.3999999999999996E-2</v>
      </c>
      <c r="J102" s="198">
        <v>0.106</v>
      </c>
      <c r="K102" s="15">
        <v>0.107</v>
      </c>
      <c r="L102" s="15">
        <v>0.104</v>
      </c>
      <c r="M102" s="15">
        <v>0.129</v>
      </c>
      <c r="N102" s="15">
        <v>0.13</v>
      </c>
      <c r="O102" s="15">
        <v>0.125</v>
      </c>
      <c r="P102" s="15">
        <v>0.122</v>
      </c>
      <c r="Q102" s="15">
        <v>0.13200000000000001</v>
      </c>
      <c r="R102" s="15">
        <v>-3.0000000000000001E-3</v>
      </c>
      <c r="S102" s="15">
        <v>1.7000000000000001E-2</v>
      </c>
      <c r="T102" s="15">
        <v>3.0000000000000001E-3</v>
      </c>
      <c r="U102" s="15">
        <v>-1.7000000000000001E-2</v>
      </c>
      <c r="V102" s="15"/>
      <c r="W102" s="15"/>
      <c r="X102" s="15"/>
      <c r="Y102" s="15"/>
      <c r="Z102" s="15"/>
      <c r="AA102" s="15"/>
      <c r="AB102" s="15"/>
      <c r="AC102" s="15"/>
      <c r="AD102" s="489" t="s">
        <v>210</v>
      </c>
      <c r="AE102" s="478"/>
    </row>
    <row r="103" spans="1:31" ht="1.5" customHeight="1">
      <c r="A103" s="446"/>
      <c r="B103" s="521"/>
      <c r="C103" s="513"/>
      <c r="D103" s="545"/>
      <c r="E103" s="57" t="s">
        <v>43</v>
      </c>
      <c r="F103" s="15">
        <v>0</v>
      </c>
      <c r="G103" s="15">
        <v>0</v>
      </c>
      <c r="H103" s="15">
        <v>0</v>
      </c>
      <c r="I103" s="15">
        <v>0</v>
      </c>
      <c r="J103" s="15">
        <v>0</v>
      </c>
      <c r="K103" s="15">
        <v>0</v>
      </c>
      <c r="L103" s="15">
        <v>0</v>
      </c>
      <c r="M103" s="15">
        <v>0</v>
      </c>
      <c r="N103" s="15">
        <v>0</v>
      </c>
      <c r="O103" s="15">
        <v>0</v>
      </c>
      <c r="P103" s="15">
        <v>0</v>
      </c>
      <c r="Q103" s="15">
        <v>0</v>
      </c>
      <c r="R103" s="15">
        <v>0</v>
      </c>
      <c r="S103" s="15">
        <v>0</v>
      </c>
      <c r="T103" s="15">
        <v>0</v>
      </c>
      <c r="U103" s="15">
        <v>0</v>
      </c>
      <c r="V103" s="15">
        <v>0</v>
      </c>
      <c r="W103" s="15">
        <v>0</v>
      </c>
      <c r="X103" s="15">
        <v>0</v>
      </c>
      <c r="Y103" s="15">
        <v>0</v>
      </c>
      <c r="Z103" s="15">
        <v>0</v>
      </c>
      <c r="AA103" s="15">
        <v>0</v>
      </c>
      <c r="AB103" s="15">
        <v>0</v>
      </c>
      <c r="AC103" s="15">
        <v>0</v>
      </c>
      <c r="AD103" s="490"/>
      <c r="AE103" s="478"/>
    </row>
    <row r="104" spans="1:31" ht="53.25" customHeight="1">
      <c r="A104" s="447"/>
      <c r="B104" s="522"/>
      <c r="C104" s="514"/>
      <c r="D104" s="545"/>
      <c r="E104" s="350" t="s">
        <v>164</v>
      </c>
      <c r="F104" s="338"/>
      <c r="G104" s="338"/>
      <c r="H104" s="338"/>
      <c r="I104" s="338"/>
      <c r="J104" s="338"/>
      <c r="K104" s="338"/>
      <c r="L104" s="338"/>
      <c r="M104" s="338"/>
      <c r="N104" s="338"/>
      <c r="O104" s="338"/>
      <c r="P104" s="338"/>
      <c r="Q104" s="346"/>
      <c r="R104" s="349"/>
      <c r="S104" s="349"/>
      <c r="T104" s="349"/>
      <c r="U104" s="349"/>
      <c r="V104" s="341"/>
      <c r="W104" s="341"/>
      <c r="X104" s="341"/>
      <c r="Y104" s="341"/>
      <c r="Z104" s="341"/>
      <c r="AA104" s="341"/>
      <c r="AB104" s="341"/>
      <c r="AC104" s="341"/>
      <c r="AD104" s="491"/>
      <c r="AE104" s="478"/>
    </row>
    <row r="105" spans="1:31" ht="53.25" customHeight="1">
      <c r="A105" s="445">
        <v>4.2</v>
      </c>
      <c r="B105" s="510" t="s">
        <v>24</v>
      </c>
      <c r="C105" s="460" t="s">
        <v>36</v>
      </c>
      <c r="D105" s="554" t="s">
        <v>12</v>
      </c>
      <c r="E105" s="43" t="s">
        <v>40</v>
      </c>
      <c r="F105" s="339">
        <v>0</v>
      </c>
      <c r="G105" s="339">
        <v>0</v>
      </c>
      <c r="H105" s="339">
        <v>0</v>
      </c>
      <c r="I105" s="339">
        <v>0</v>
      </c>
      <c r="J105" s="339">
        <v>0</v>
      </c>
      <c r="K105" s="339">
        <v>0</v>
      </c>
      <c r="L105" s="339">
        <v>0</v>
      </c>
      <c r="M105" s="339">
        <v>0</v>
      </c>
      <c r="N105" s="339">
        <v>0</v>
      </c>
      <c r="O105" s="339">
        <v>1</v>
      </c>
      <c r="P105" s="339">
        <v>0</v>
      </c>
      <c r="Q105" s="339">
        <v>0</v>
      </c>
      <c r="R105" s="355">
        <v>1</v>
      </c>
      <c r="S105" s="339">
        <v>6</v>
      </c>
      <c r="T105" s="339">
        <v>16</v>
      </c>
      <c r="U105" s="355">
        <v>25</v>
      </c>
      <c r="V105" s="355">
        <v>24</v>
      </c>
      <c r="W105" s="339"/>
      <c r="X105" s="339"/>
      <c r="Y105" s="339"/>
      <c r="Z105" s="339"/>
      <c r="AA105" s="339"/>
      <c r="AB105" s="339"/>
      <c r="AC105" s="339"/>
      <c r="AD105" s="489" t="s">
        <v>225</v>
      </c>
      <c r="AE105" s="478"/>
    </row>
    <row r="106" spans="1:31" ht="1.5" customHeight="1">
      <c r="A106" s="446"/>
      <c r="B106" s="511"/>
      <c r="C106" s="461"/>
      <c r="D106" s="555"/>
      <c r="E106" s="58" t="s">
        <v>43</v>
      </c>
      <c r="F106" s="339">
        <v>0</v>
      </c>
      <c r="G106" s="339">
        <v>0</v>
      </c>
      <c r="H106" s="339">
        <v>0</v>
      </c>
      <c r="I106" s="339">
        <v>0</v>
      </c>
      <c r="J106" s="339">
        <v>0</v>
      </c>
      <c r="K106" s="339">
        <v>0</v>
      </c>
      <c r="L106" s="339">
        <v>0</v>
      </c>
      <c r="M106" s="339">
        <v>0</v>
      </c>
      <c r="N106" s="339">
        <v>0</v>
      </c>
      <c r="O106" s="339">
        <v>0</v>
      </c>
      <c r="P106" s="339">
        <v>0</v>
      </c>
      <c r="Q106" s="339">
        <v>0</v>
      </c>
      <c r="R106" s="355">
        <v>0</v>
      </c>
      <c r="S106" s="339">
        <v>0</v>
      </c>
      <c r="T106" s="339">
        <v>0</v>
      </c>
      <c r="U106" s="339">
        <v>0</v>
      </c>
      <c r="V106" s="339">
        <v>0</v>
      </c>
      <c r="W106" s="339">
        <v>0</v>
      </c>
      <c r="X106" s="339">
        <v>0</v>
      </c>
      <c r="Y106" s="339">
        <v>0</v>
      </c>
      <c r="Z106" s="339">
        <v>0</v>
      </c>
      <c r="AA106" s="339">
        <v>0</v>
      </c>
      <c r="AB106" s="339">
        <v>0</v>
      </c>
      <c r="AC106" s="339">
        <v>0</v>
      </c>
      <c r="AD106" s="490"/>
      <c r="AE106" s="478"/>
    </row>
    <row r="107" spans="1:31" ht="53.25" customHeight="1">
      <c r="A107" s="551"/>
      <c r="B107" s="544"/>
      <c r="C107" s="469"/>
      <c r="D107" s="556"/>
      <c r="E107" s="350" t="s">
        <v>164</v>
      </c>
      <c r="F107" s="338"/>
      <c r="G107" s="338"/>
      <c r="H107" s="338"/>
      <c r="I107" s="338"/>
      <c r="J107" s="338"/>
      <c r="K107" s="338"/>
      <c r="L107" s="338"/>
      <c r="M107" s="338"/>
      <c r="N107" s="338"/>
      <c r="O107" s="185"/>
      <c r="P107" s="338"/>
      <c r="Q107" s="338"/>
      <c r="R107" s="185"/>
      <c r="S107" s="185"/>
      <c r="T107" s="185"/>
      <c r="U107" s="185"/>
      <c r="V107" s="185"/>
      <c r="W107" s="341"/>
      <c r="X107" s="341"/>
      <c r="Y107" s="341"/>
      <c r="Z107" s="341"/>
      <c r="AA107" s="341"/>
      <c r="AB107" s="341"/>
      <c r="AC107" s="341"/>
      <c r="AD107" s="491"/>
      <c r="AE107" s="478"/>
    </row>
    <row r="108" spans="1:31" ht="53.25" customHeight="1">
      <c r="A108" s="445">
        <v>4.3</v>
      </c>
      <c r="B108" s="523" t="s">
        <v>138</v>
      </c>
      <c r="C108" s="526" t="s">
        <v>27</v>
      </c>
      <c r="D108" s="546" t="s">
        <v>12</v>
      </c>
      <c r="E108" s="43" t="s">
        <v>40</v>
      </c>
      <c r="F108" s="17">
        <v>1</v>
      </c>
      <c r="G108" s="17">
        <v>1</v>
      </c>
      <c r="H108" s="17">
        <v>1</v>
      </c>
      <c r="I108" s="17">
        <v>1</v>
      </c>
      <c r="J108" s="17">
        <v>1</v>
      </c>
      <c r="K108" s="17">
        <v>1</v>
      </c>
      <c r="L108" s="17">
        <v>1</v>
      </c>
      <c r="M108" s="17">
        <v>1</v>
      </c>
      <c r="N108" s="17">
        <v>1</v>
      </c>
      <c r="O108" s="17">
        <v>1</v>
      </c>
      <c r="P108" s="17">
        <v>1</v>
      </c>
      <c r="Q108" s="17">
        <v>1</v>
      </c>
      <c r="R108" s="17">
        <v>1</v>
      </c>
      <c r="S108" s="17">
        <v>1</v>
      </c>
      <c r="T108" s="17">
        <v>1</v>
      </c>
      <c r="U108" s="17">
        <v>1</v>
      </c>
      <c r="V108" s="17"/>
      <c r="W108" s="17"/>
      <c r="X108" s="17"/>
      <c r="Y108" s="17"/>
      <c r="Z108" s="17"/>
      <c r="AA108" s="17"/>
      <c r="AB108" s="17"/>
      <c r="AC108" s="14"/>
      <c r="AD108" s="489" t="s">
        <v>219</v>
      </c>
      <c r="AE108" s="479"/>
    </row>
    <row r="109" spans="1:31" ht="1.5" customHeight="1">
      <c r="A109" s="446"/>
      <c r="B109" s="524"/>
      <c r="C109" s="527"/>
      <c r="D109" s="545"/>
      <c r="E109" s="58" t="s">
        <v>43</v>
      </c>
      <c r="F109" s="14">
        <v>1</v>
      </c>
      <c r="G109" s="14">
        <v>1</v>
      </c>
      <c r="H109" s="14">
        <v>1</v>
      </c>
      <c r="I109" s="14">
        <v>1</v>
      </c>
      <c r="J109" s="14">
        <v>1</v>
      </c>
      <c r="K109" s="14">
        <v>1</v>
      </c>
      <c r="L109" s="14">
        <v>1</v>
      </c>
      <c r="M109" s="14">
        <v>1</v>
      </c>
      <c r="N109" s="14">
        <v>1</v>
      </c>
      <c r="O109" s="14">
        <v>1</v>
      </c>
      <c r="P109" s="14">
        <v>1</v>
      </c>
      <c r="Q109" s="14">
        <v>1</v>
      </c>
      <c r="R109" s="14">
        <v>1</v>
      </c>
      <c r="S109" s="14">
        <v>1</v>
      </c>
      <c r="T109" s="14">
        <v>1</v>
      </c>
      <c r="U109" s="14">
        <v>1</v>
      </c>
      <c r="V109" s="14">
        <v>1</v>
      </c>
      <c r="W109" s="14">
        <v>1</v>
      </c>
      <c r="X109" s="14">
        <v>1</v>
      </c>
      <c r="Y109" s="14">
        <v>1</v>
      </c>
      <c r="Z109" s="14">
        <v>1</v>
      </c>
      <c r="AA109" s="14">
        <v>1</v>
      </c>
      <c r="AB109" s="14">
        <v>1</v>
      </c>
      <c r="AC109" s="14">
        <v>1</v>
      </c>
      <c r="AD109" s="490"/>
      <c r="AE109" s="553"/>
    </row>
    <row r="110" spans="1:31" ht="53.25" customHeight="1">
      <c r="A110" s="447"/>
      <c r="B110" s="525"/>
      <c r="C110" s="528"/>
      <c r="D110" s="550"/>
      <c r="E110" s="350" t="s">
        <v>164</v>
      </c>
      <c r="F110" s="338"/>
      <c r="G110" s="338"/>
      <c r="H110" s="338"/>
      <c r="I110" s="338"/>
      <c r="J110" s="338"/>
      <c r="K110" s="338"/>
      <c r="L110" s="338"/>
      <c r="M110" s="338"/>
      <c r="N110" s="338"/>
      <c r="O110" s="338"/>
      <c r="P110" s="338"/>
      <c r="Q110" s="349"/>
      <c r="R110" s="349"/>
      <c r="S110" s="349"/>
      <c r="T110" s="349"/>
      <c r="U110" s="349"/>
      <c r="V110" s="341"/>
      <c r="W110" s="341"/>
      <c r="X110" s="341"/>
      <c r="Y110" s="341"/>
      <c r="Z110" s="341"/>
      <c r="AA110" s="341"/>
      <c r="AB110" s="341"/>
      <c r="AC110" s="341"/>
      <c r="AD110" s="490"/>
      <c r="AE110" s="552"/>
    </row>
    <row r="111" spans="1:31" ht="53.25" customHeight="1">
      <c r="A111" s="453">
        <v>4.4000000000000004</v>
      </c>
      <c r="B111" s="532" t="s">
        <v>195</v>
      </c>
      <c r="C111" s="538" t="s">
        <v>35</v>
      </c>
      <c r="D111" s="529" t="s">
        <v>12</v>
      </c>
      <c r="E111" s="43" t="s">
        <v>40</v>
      </c>
      <c r="F111" s="17">
        <v>1</v>
      </c>
      <c r="G111" s="17">
        <v>1</v>
      </c>
      <c r="H111" s="17">
        <v>1</v>
      </c>
      <c r="I111" s="17">
        <v>1</v>
      </c>
      <c r="J111" s="17">
        <v>1</v>
      </c>
      <c r="K111" s="17">
        <v>1</v>
      </c>
      <c r="L111" s="17">
        <v>1</v>
      </c>
      <c r="M111" s="17">
        <v>1</v>
      </c>
      <c r="N111" s="17">
        <v>1</v>
      </c>
      <c r="O111" s="17">
        <v>1</v>
      </c>
      <c r="P111" s="17">
        <v>1</v>
      </c>
      <c r="Q111" s="17">
        <v>1</v>
      </c>
      <c r="R111" s="17">
        <v>1</v>
      </c>
      <c r="S111" s="17">
        <v>1</v>
      </c>
      <c r="T111" s="17">
        <v>1</v>
      </c>
      <c r="U111" s="17">
        <v>1</v>
      </c>
      <c r="V111" s="17">
        <v>1</v>
      </c>
      <c r="W111" s="17"/>
      <c r="X111" s="17"/>
      <c r="Y111" s="17"/>
      <c r="Z111" s="17"/>
      <c r="AA111" s="17"/>
      <c r="AB111" s="17"/>
      <c r="AC111" s="15"/>
      <c r="AD111" s="489" t="s">
        <v>196</v>
      </c>
      <c r="AE111" s="478"/>
    </row>
    <row r="112" spans="1:31" ht="1.5" customHeight="1">
      <c r="A112" s="454"/>
      <c r="B112" s="533"/>
      <c r="C112" s="539"/>
      <c r="D112" s="530"/>
      <c r="E112" s="58" t="s">
        <v>43</v>
      </c>
      <c r="F112" s="14">
        <v>1</v>
      </c>
      <c r="G112" s="299">
        <v>1</v>
      </c>
      <c r="H112" s="299">
        <v>1</v>
      </c>
      <c r="I112" s="14">
        <v>1</v>
      </c>
      <c r="J112" s="14">
        <v>1</v>
      </c>
      <c r="K112" s="14">
        <v>1</v>
      </c>
      <c r="L112" s="14">
        <v>1</v>
      </c>
      <c r="M112" s="14">
        <v>1</v>
      </c>
      <c r="N112" s="14">
        <v>1</v>
      </c>
      <c r="O112" s="14">
        <v>1</v>
      </c>
      <c r="P112" s="14">
        <v>1</v>
      </c>
      <c r="Q112" s="14">
        <v>1</v>
      </c>
      <c r="R112" s="14">
        <v>1</v>
      </c>
      <c r="S112" s="14">
        <v>1</v>
      </c>
      <c r="T112" s="14">
        <v>1</v>
      </c>
      <c r="U112" s="14">
        <v>1</v>
      </c>
      <c r="V112" s="14">
        <v>1</v>
      </c>
      <c r="W112" s="14">
        <v>1</v>
      </c>
      <c r="X112" s="14">
        <v>1</v>
      </c>
      <c r="Y112" s="14">
        <v>1</v>
      </c>
      <c r="Z112" s="14">
        <v>1</v>
      </c>
      <c r="AA112" s="14">
        <v>1</v>
      </c>
      <c r="AB112" s="14">
        <v>1</v>
      </c>
      <c r="AC112" s="14">
        <v>1</v>
      </c>
      <c r="AD112" s="490"/>
      <c r="AE112" s="478"/>
    </row>
    <row r="113" spans="1:31" ht="1.5" customHeight="1">
      <c r="A113" s="454"/>
      <c r="B113" s="533"/>
      <c r="C113" s="539"/>
      <c r="D113" s="530"/>
      <c r="E113" s="58" t="s">
        <v>44</v>
      </c>
      <c r="F113" s="16">
        <v>0.94899999999999995</v>
      </c>
      <c r="G113" s="300">
        <v>0.94899999999999995</v>
      </c>
      <c r="H113" s="300">
        <v>0.94899999999999995</v>
      </c>
      <c r="I113" s="16">
        <v>0.94899999999999995</v>
      </c>
      <c r="J113" s="16">
        <v>0.94899999999999995</v>
      </c>
      <c r="K113" s="16">
        <v>0.94899999999999995</v>
      </c>
      <c r="L113" s="16">
        <v>0.94899999999999995</v>
      </c>
      <c r="M113" s="16">
        <v>0.94899999999999995</v>
      </c>
      <c r="N113" s="16">
        <v>0.94899999999999995</v>
      </c>
      <c r="O113" s="16">
        <v>0.94899999999999995</v>
      </c>
      <c r="P113" s="16">
        <v>0.94899999999999995</v>
      </c>
      <c r="Q113" s="16">
        <v>0.94899999999999995</v>
      </c>
      <c r="R113" s="16">
        <v>0.94899999999999995</v>
      </c>
      <c r="S113" s="16">
        <v>0.94899999999999995</v>
      </c>
      <c r="T113" s="16">
        <v>0.94899999999999995</v>
      </c>
      <c r="U113" s="16">
        <v>0.94899999999999995</v>
      </c>
      <c r="V113" s="16">
        <v>0.94899999999999995</v>
      </c>
      <c r="W113" s="16">
        <v>0.94899999999999995</v>
      </c>
      <c r="X113" s="16">
        <v>0.94899999999999995</v>
      </c>
      <c r="Y113" s="16">
        <v>0.94899999999999995</v>
      </c>
      <c r="Z113" s="16">
        <v>0.94899999999999995</v>
      </c>
      <c r="AA113" s="16">
        <v>0.94899999999999995</v>
      </c>
      <c r="AB113" s="16">
        <v>0.94899999999999995</v>
      </c>
      <c r="AC113" s="16">
        <v>0.94899999999999995</v>
      </c>
      <c r="AD113" s="490"/>
      <c r="AE113" s="478"/>
    </row>
    <row r="114" spans="1:31" ht="53.25" customHeight="1">
      <c r="A114" s="483"/>
      <c r="B114" s="534"/>
      <c r="C114" s="540"/>
      <c r="D114" s="531"/>
      <c r="E114" s="350" t="s">
        <v>164</v>
      </c>
      <c r="F114" s="338"/>
      <c r="G114" s="338"/>
      <c r="H114" s="338"/>
      <c r="I114" s="338"/>
      <c r="J114" s="338"/>
      <c r="K114" s="338"/>
      <c r="L114" s="338"/>
      <c r="M114" s="338"/>
      <c r="N114" s="338"/>
      <c r="O114" s="338"/>
      <c r="P114" s="338"/>
      <c r="Q114" s="349"/>
      <c r="R114" s="349"/>
      <c r="S114" s="349"/>
      <c r="T114" s="349"/>
      <c r="U114" s="349"/>
      <c r="V114" s="349"/>
      <c r="W114" s="341"/>
      <c r="X114" s="341"/>
      <c r="Y114" s="341"/>
      <c r="Z114" s="341"/>
      <c r="AA114" s="341"/>
      <c r="AB114" s="341"/>
      <c r="AC114" s="341"/>
      <c r="AD114" s="491"/>
      <c r="AE114" s="478"/>
    </row>
    <row r="115" spans="1:31" ht="15.75">
      <c r="F115" s="4"/>
      <c r="G115" s="4"/>
      <c r="R115" s="4"/>
      <c r="S115" s="4"/>
    </row>
    <row r="116" spans="1:31" ht="15.75">
      <c r="F116" s="4"/>
      <c r="G116" s="4"/>
      <c r="R116" s="4"/>
      <c r="S116" s="4"/>
    </row>
    <row r="117" spans="1:31" ht="15.75">
      <c r="F117" s="4"/>
      <c r="G117" s="4"/>
      <c r="L117" s="53"/>
      <c r="R117" s="4"/>
      <c r="S117" s="4"/>
      <c r="X117" s="53"/>
    </row>
    <row r="118" spans="1:31" ht="15.75">
      <c r="F118" s="4"/>
      <c r="G118" s="4"/>
      <c r="R118" s="4"/>
      <c r="S118" s="4"/>
    </row>
    <row r="119" spans="1:31" ht="15.75">
      <c r="F119" s="4"/>
      <c r="G119" s="4"/>
      <c r="R119" s="4"/>
      <c r="S119" s="4"/>
    </row>
    <row r="120" spans="1:31" ht="15.75">
      <c r="F120" s="4"/>
      <c r="G120" s="4"/>
      <c r="R120" s="4"/>
      <c r="S120" s="4"/>
    </row>
    <row r="121" spans="1:31" ht="15.75">
      <c r="F121" s="4"/>
      <c r="G121" s="4"/>
      <c r="R121" s="4"/>
      <c r="S121" s="4"/>
    </row>
    <row r="122" spans="1:31" ht="15.75">
      <c r="F122" s="4"/>
      <c r="G122" s="4"/>
      <c r="R122" s="4"/>
      <c r="S122" s="4"/>
    </row>
    <row r="123" spans="1:31" ht="15.75">
      <c r="F123" s="4"/>
      <c r="G123" s="4"/>
      <c r="R123" s="4"/>
      <c r="S123" s="4"/>
    </row>
    <row r="124" spans="1:31" ht="15.75">
      <c r="F124" s="4"/>
      <c r="G124" s="4"/>
      <c r="R124" s="4"/>
      <c r="S124" s="4"/>
    </row>
    <row r="125" spans="1:31" ht="15.75">
      <c r="F125" s="4"/>
      <c r="G125" s="4"/>
      <c r="R125" s="4"/>
      <c r="S125" s="4"/>
    </row>
    <row r="126" spans="1:31" ht="15.75">
      <c r="F126" s="4"/>
      <c r="G126" s="4"/>
      <c r="R126" s="4"/>
      <c r="S126" s="4"/>
    </row>
    <row r="127" spans="1:31" ht="15.75">
      <c r="F127" s="4"/>
      <c r="G127" s="4"/>
      <c r="R127" s="4"/>
      <c r="S127" s="4"/>
    </row>
    <row r="128" spans="1:31" ht="15.75">
      <c r="F128" s="4"/>
      <c r="G128" s="4"/>
      <c r="R128" s="4"/>
      <c r="S128" s="4"/>
    </row>
    <row r="129" spans="6:19" ht="15.75">
      <c r="F129" s="4"/>
      <c r="G129" s="4"/>
      <c r="R129" s="4"/>
      <c r="S129" s="4"/>
    </row>
    <row r="130" spans="6:19" ht="15.75">
      <c r="F130" s="4"/>
      <c r="G130" s="4"/>
      <c r="R130" s="4"/>
      <c r="S130" s="4"/>
    </row>
    <row r="131" spans="6:19" ht="15.75">
      <c r="F131" s="4"/>
      <c r="G131" s="4"/>
      <c r="R131" s="4"/>
      <c r="S131" s="4"/>
    </row>
    <row r="132" spans="6:19" ht="15.75">
      <c r="F132" s="4"/>
      <c r="G132" s="4"/>
      <c r="R132" s="4"/>
      <c r="S132" s="4"/>
    </row>
    <row r="133" spans="6:19" ht="15.75">
      <c r="F133" s="4"/>
      <c r="G133" s="4"/>
      <c r="R133" s="4"/>
      <c r="S133" s="4"/>
    </row>
    <row r="134" spans="6:19" ht="15.75">
      <c r="F134" s="4"/>
      <c r="G134" s="4"/>
      <c r="R134" s="4"/>
      <c r="S134" s="4"/>
    </row>
    <row r="135" spans="6:19" ht="15.75">
      <c r="F135" s="4"/>
      <c r="G135" s="4"/>
      <c r="R135" s="4"/>
      <c r="S135" s="4"/>
    </row>
    <row r="136" spans="6:19" ht="15.75">
      <c r="F136" s="4"/>
      <c r="G136" s="4"/>
      <c r="R136" s="4"/>
      <c r="S136" s="4"/>
    </row>
    <row r="137" spans="6:19" ht="15.75">
      <c r="F137" s="4"/>
      <c r="G137" s="4"/>
      <c r="R137" s="4"/>
      <c r="S137" s="4"/>
    </row>
    <row r="138" spans="6:19" ht="15.75">
      <c r="F138" s="4"/>
      <c r="G138" s="4"/>
      <c r="R138" s="4"/>
      <c r="S138" s="4"/>
    </row>
    <row r="139" spans="6:19" ht="15.75">
      <c r="F139" s="4"/>
      <c r="G139" s="4"/>
      <c r="R139" s="4"/>
      <c r="S139" s="4"/>
    </row>
    <row r="140" spans="6:19" ht="15.75">
      <c r="F140" s="4"/>
      <c r="G140" s="4"/>
      <c r="R140" s="4"/>
      <c r="S140" s="4"/>
    </row>
    <row r="141" spans="6:19" ht="15.75">
      <c r="F141" s="4"/>
      <c r="G141" s="4"/>
      <c r="R141" s="4"/>
      <c r="S141" s="4"/>
    </row>
    <row r="142" spans="6:19" ht="15.75">
      <c r="F142" s="4"/>
      <c r="G142" s="4"/>
      <c r="R142" s="4"/>
      <c r="S142" s="4"/>
    </row>
    <row r="143" spans="6:19" ht="15.75">
      <c r="F143" s="4"/>
      <c r="G143" s="4"/>
      <c r="R143" s="4"/>
      <c r="S143" s="4"/>
    </row>
    <row r="144" spans="6:19" ht="15.75">
      <c r="F144" s="4"/>
      <c r="G144" s="4"/>
      <c r="R144" s="4"/>
      <c r="S144" s="4"/>
    </row>
    <row r="145" spans="6:19" ht="15.75">
      <c r="F145" s="4"/>
      <c r="G145" s="4"/>
      <c r="R145" s="4"/>
      <c r="S145" s="4"/>
    </row>
    <row r="146" spans="6:19" ht="15.75">
      <c r="F146" s="4"/>
      <c r="G146" s="4"/>
      <c r="R146" s="4"/>
      <c r="S146" s="4"/>
    </row>
    <row r="147" spans="6:19" ht="15.75">
      <c r="F147" s="4"/>
      <c r="G147" s="4"/>
      <c r="R147" s="4"/>
      <c r="S147" s="4"/>
    </row>
    <row r="148" spans="6:19" ht="15.75">
      <c r="F148" s="4"/>
      <c r="G148" s="4"/>
      <c r="R148" s="4"/>
      <c r="S148" s="4"/>
    </row>
    <row r="149" spans="6:19" ht="15.75">
      <c r="F149" s="4"/>
      <c r="G149" s="4"/>
      <c r="R149" s="4"/>
      <c r="S149" s="4"/>
    </row>
    <row r="150" spans="6:19" ht="15.75">
      <c r="F150" s="4"/>
      <c r="G150" s="4"/>
      <c r="R150" s="4"/>
      <c r="S150" s="4"/>
    </row>
    <row r="151" spans="6:19" ht="15.75">
      <c r="F151" s="4"/>
      <c r="G151" s="4"/>
      <c r="R151" s="4"/>
      <c r="S151" s="4"/>
    </row>
    <row r="152" spans="6:19" ht="15.75">
      <c r="F152" s="4"/>
      <c r="G152" s="4"/>
      <c r="R152" s="4"/>
      <c r="S152" s="4"/>
    </row>
    <row r="153" spans="6:19" ht="15.75">
      <c r="F153" s="4"/>
      <c r="G153" s="4"/>
      <c r="R153" s="4"/>
      <c r="S153" s="4"/>
    </row>
    <row r="154" spans="6:19" ht="15.75">
      <c r="F154" s="4"/>
      <c r="G154" s="4"/>
      <c r="R154" s="4"/>
      <c r="S154" s="4"/>
    </row>
    <row r="155" spans="6:19" ht="15.75">
      <c r="F155" s="4"/>
      <c r="G155" s="4"/>
      <c r="R155" s="4"/>
      <c r="S155" s="4"/>
    </row>
    <row r="156" spans="6:19" ht="15.75">
      <c r="F156" s="4"/>
      <c r="G156" s="4"/>
      <c r="R156" s="4"/>
      <c r="S156" s="4"/>
    </row>
    <row r="157" spans="6:19" ht="15.75">
      <c r="F157" s="4"/>
      <c r="G157" s="4"/>
      <c r="R157" s="4"/>
      <c r="S157" s="4"/>
    </row>
    <row r="158" spans="6:19" ht="15.75">
      <c r="F158" s="4"/>
      <c r="G158" s="4"/>
      <c r="R158" s="4"/>
      <c r="S158" s="4"/>
    </row>
    <row r="159" spans="6:19" ht="15.75">
      <c r="F159" s="4"/>
      <c r="G159" s="4"/>
      <c r="R159" s="4"/>
      <c r="S159" s="4"/>
    </row>
    <row r="160" spans="6:19" ht="15.75">
      <c r="F160" s="4"/>
      <c r="G160" s="4"/>
      <c r="R160" s="4"/>
      <c r="S160" s="4"/>
    </row>
    <row r="161" spans="6:19" ht="15.75">
      <c r="F161" s="4"/>
      <c r="G161" s="4"/>
      <c r="R161" s="4"/>
      <c r="S161" s="4"/>
    </row>
    <row r="162" spans="6:19" ht="15.75">
      <c r="F162" s="4"/>
      <c r="G162" s="4"/>
      <c r="R162" s="4"/>
      <c r="S162" s="4"/>
    </row>
    <row r="163" spans="6:19" ht="15.75">
      <c r="F163" s="4"/>
      <c r="G163" s="4"/>
      <c r="R163" s="4"/>
      <c r="S163" s="4"/>
    </row>
    <row r="164" spans="6:19" ht="15.75">
      <c r="F164" s="4"/>
      <c r="G164" s="4"/>
      <c r="R164" s="4"/>
      <c r="S164" s="4"/>
    </row>
    <row r="165" spans="6:19" ht="15.75">
      <c r="F165" s="4"/>
      <c r="G165" s="4"/>
      <c r="R165" s="4"/>
      <c r="S165" s="4"/>
    </row>
    <row r="166" spans="6:19" ht="15.75">
      <c r="F166" s="4"/>
      <c r="G166" s="4"/>
      <c r="R166" s="4"/>
      <c r="S166" s="4"/>
    </row>
    <row r="167" spans="6:19" ht="15.75">
      <c r="F167" s="4"/>
      <c r="G167" s="4"/>
      <c r="R167" s="4"/>
      <c r="S167" s="4"/>
    </row>
    <row r="168" spans="6:19" ht="15.75">
      <c r="F168" s="4"/>
      <c r="G168" s="4"/>
      <c r="R168" s="4"/>
      <c r="S168" s="4"/>
    </row>
    <row r="169" spans="6:19" ht="15.75">
      <c r="F169" s="4"/>
      <c r="G169" s="4"/>
      <c r="R169" s="4"/>
      <c r="S169" s="4"/>
    </row>
    <row r="170" spans="6:19" ht="15.75">
      <c r="F170" s="4"/>
      <c r="G170" s="4"/>
      <c r="R170" s="4"/>
      <c r="S170" s="4"/>
    </row>
    <row r="171" spans="6:19" ht="15.75">
      <c r="F171" s="4"/>
      <c r="G171" s="4"/>
      <c r="R171" s="4"/>
      <c r="S171" s="4"/>
    </row>
    <row r="172" spans="6:19" ht="15.75">
      <c r="F172" s="4"/>
      <c r="G172" s="4"/>
      <c r="R172" s="4"/>
      <c r="S172" s="4"/>
    </row>
    <row r="173" spans="6:19" ht="15.75">
      <c r="F173" s="4"/>
      <c r="G173" s="4"/>
      <c r="R173" s="4"/>
      <c r="S173" s="4"/>
    </row>
    <row r="174" spans="6:19" ht="15.75">
      <c r="F174" s="4"/>
      <c r="G174" s="4"/>
      <c r="R174" s="4"/>
      <c r="S174" s="4"/>
    </row>
    <row r="175" spans="6:19" ht="15.75">
      <c r="F175" s="4"/>
      <c r="G175" s="4"/>
      <c r="R175" s="4"/>
      <c r="S175" s="4"/>
    </row>
    <row r="176" spans="6:19" ht="15.75">
      <c r="F176" s="4"/>
      <c r="G176" s="4"/>
      <c r="R176" s="4"/>
      <c r="S176" s="4"/>
    </row>
    <row r="177" spans="6:19" ht="15.75">
      <c r="F177" s="4"/>
      <c r="G177" s="4"/>
      <c r="R177" s="4"/>
      <c r="S177" s="4"/>
    </row>
    <row r="178" spans="6:19" ht="15.75">
      <c r="F178" s="4"/>
      <c r="G178" s="4"/>
      <c r="R178" s="4"/>
      <c r="S178" s="4"/>
    </row>
    <row r="179" spans="6:19" ht="15.75">
      <c r="F179" s="4"/>
      <c r="G179" s="4"/>
      <c r="R179" s="4"/>
      <c r="S179" s="4"/>
    </row>
    <row r="180" spans="6:19" ht="15.75">
      <c r="F180" s="4"/>
      <c r="G180" s="4"/>
      <c r="R180" s="4"/>
      <c r="S180" s="4"/>
    </row>
    <row r="181" spans="6:19" ht="15.75">
      <c r="F181" s="4"/>
      <c r="G181" s="4"/>
      <c r="R181" s="4"/>
      <c r="S181" s="4"/>
    </row>
    <row r="182" spans="6:19" ht="15.75">
      <c r="F182" s="4"/>
      <c r="G182" s="4"/>
      <c r="R182" s="4"/>
      <c r="S182" s="4"/>
    </row>
    <row r="183" spans="6:19" ht="15.75">
      <c r="F183" s="4"/>
      <c r="G183" s="4"/>
      <c r="R183" s="4"/>
      <c r="S183" s="4"/>
    </row>
    <row r="184" spans="6:19" ht="15.75">
      <c r="F184" s="4"/>
      <c r="G184" s="4"/>
      <c r="R184" s="4"/>
      <c r="S184" s="4"/>
    </row>
    <row r="185" spans="6:19" ht="15.75">
      <c r="F185" s="4"/>
      <c r="G185" s="4"/>
      <c r="R185" s="4"/>
      <c r="S185" s="4"/>
    </row>
    <row r="186" spans="6:19" ht="15.75">
      <c r="F186" s="4"/>
      <c r="G186" s="4"/>
      <c r="R186" s="4"/>
      <c r="S186" s="4"/>
    </row>
    <row r="187" spans="6:19" ht="15.75">
      <c r="F187" s="4"/>
      <c r="G187" s="4"/>
      <c r="R187" s="4"/>
      <c r="S187" s="4"/>
    </row>
    <row r="188" spans="6:19" ht="15.75">
      <c r="F188" s="4"/>
      <c r="G188" s="4"/>
      <c r="R188" s="4"/>
      <c r="S188" s="4"/>
    </row>
    <row r="189" spans="6:19" ht="15.75">
      <c r="F189" s="4"/>
      <c r="G189" s="4"/>
      <c r="R189" s="4"/>
      <c r="S189" s="4"/>
    </row>
    <row r="190" spans="6:19" ht="15.75">
      <c r="F190" s="4"/>
      <c r="G190" s="4"/>
      <c r="R190" s="4"/>
      <c r="S190" s="4"/>
    </row>
    <row r="191" spans="6:19" ht="15.75">
      <c r="F191" s="4"/>
      <c r="G191" s="4"/>
      <c r="R191" s="4"/>
      <c r="S191" s="4"/>
    </row>
    <row r="192" spans="6:19" ht="15.75">
      <c r="F192" s="4"/>
      <c r="G192" s="4"/>
      <c r="R192" s="4"/>
      <c r="S192" s="4"/>
    </row>
    <row r="193" spans="6:19" ht="15.75">
      <c r="F193" s="4"/>
      <c r="G193" s="4"/>
      <c r="R193" s="4"/>
      <c r="S193" s="4"/>
    </row>
    <row r="194" spans="6:19" ht="15.75">
      <c r="F194" s="4"/>
      <c r="G194" s="4"/>
      <c r="R194" s="4"/>
      <c r="S194" s="4"/>
    </row>
    <row r="195" spans="6:19" ht="15.75">
      <c r="F195" s="4"/>
      <c r="G195" s="4"/>
      <c r="R195" s="4"/>
      <c r="S195" s="4"/>
    </row>
    <row r="196" spans="6:19" ht="15.75">
      <c r="F196" s="4"/>
      <c r="G196" s="4"/>
      <c r="R196" s="4"/>
      <c r="S196" s="4"/>
    </row>
    <row r="197" spans="6:19" ht="15.75">
      <c r="F197" s="4"/>
      <c r="G197" s="4"/>
      <c r="R197" s="4"/>
      <c r="S197" s="4"/>
    </row>
    <row r="198" spans="6:19" ht="15.75">
      <c r="F198" s="4"/>
      <c r="G198" s="4"/>
      <c r="R198" s="4"/>
      <c r="S198" s="4"/>
    </row>
    <row r="199" spans="6:19" ht="15.75">
      <c r="F199" s="4"/>
      <c r="G199" s="4"/>
      <c r="R199" s="4"/>
      <c r="S199" s="4"/>
    </row>
    <row r="200" spans="6:19" ht="15.75">
      <c r="F200" s="4"/>
      <c r="G200" s="4"/>
      <c r="R200" s="4"/>
      <c r="S200" s="4"/>
    </row>
    <row r="201" spans="6:19" ht="15.75">
      <c r="F201" s="4"/>
      <c r="G201" s="4"/>
      <c r="R201" s="4"/>
      <c r="S201" s="4"/>
    </row>
    <row r="202" spans="6:19" ht="15.75">
      <c r="F202" s="4"/>
      <c r="G202" s="4"/>
      <c r="R202" s="4"/>
      <c r="S202" s="4"/>
    </row>
    <row r="203" spans="6:19" ht="15.75">
      <c r="F203" s="4"/>
      <c r="G203" s="4"/>
      <c r="R203" s="4"/>
      <c r="S203" s="4"/>
    </row>
    <row r="204" spans="6:19" ht="15.75">
      <c r="F204" s="4"/>
      <c r="G204" s="4"/>
      <c r="R204" s="4"/>
      <c r="S204" s="4"/>
    </row>
    <row r="205" spans="6:19" ht="15.75">
      <c r="F205" s="4"/>
      <c r="G205" s="4"/>
      <c r="R205" s="4"/>
      <c r="S205" s="4"/>
    </row>
    <row r="206" spans="6:19" ht="15.75">
      <c r="F206" s="4"/>
      <c r="G206" s="4"/>
      <c r="R206" s="4"/>
      <c r="S206" s="4"/>
    </row>
    <row r="207" spans="6:19" ht="15.75">
      <c r="F207" s="4"/>
      <c r="G207" s="4"/>
      <c r="R207" s="4"/>
      <c r="S207" s="4"/>
    </row>
    <row r="208" spans="6:19" ht="15.75">
      <c r="F208" s="4"/>
      <c r="G208" s="4"/>
      <c r="R208" s="4"/>
      <c r="S208" s="4"/>
    </row>
    <row r="209" spans="6:19" ht="15.75">
      <c r="F209" s="4"/>
      <c r="G209" s="4"/>
      <c r="R209" s="4"/>
      <c r="S209" s="4"/>
    </row>
    <row r="210" spans="6:19" ht="15.75">
      <c r="F210" s="4"/>
      <c r="G210" s="4"/>
      <c r="R210" s="4"/>
      <c r="S210" s="4"/>
    </row>
    <row r="211" spans="6:19" ht="15.75">
      <c r="F211" s="4"/>
      <c r="G211" s="4"/>
      <c r="R211" s="4"/>
      <c r="S211" s="4"/>
    </row>
    <row r="212" spans="6:19" ht="15.75">
      <c r="F212" s="4"/>
      <c r="G212" s="4"/>
      <c r="R212" s="4"/>
      <c r="S212" s="4"/>
    </row>
    <row r="213" spans="6:19" ht="15.75">
      <c r="F213" s="4"/>
      <c r="G213" s="4"/>
      <c r="R213" s="4"/>
      <c r="S213" s="4"/>
    </row>
    <row r="214" spans="6:19" ht="15.75">
      <c r="F214" s="4"/>
      <c r="G214" s="4"/>
      <c r="R214" s="4"/>
      <c r="S214" s="4"/>
    </row>
    <row r="215" spans="6:19" ht="15.75">
      <c r="F215" s="4"/>
      <c r="G215" s="4"/>
      <c r="R215" s="4"/>
      <c r="S215" s="4"/>
    </row>
    <row r="216" spans="6:19" ht="15.75">
      <c r="F216" s="4"/>
      <c r="G216" s="4"/>
      <c r="R216" s="4"/>
      <c r="S216" s="4"/>
    </row>
    <row r="217" spans="6:19" ht="15.75">
      <c r="F217" s="4"/>
      <c r="G217" s="4"/>
      <c r="R217" s="4"/>
      <c r="S217" s="4"/>
    </row>
    <row r="218" spans="6:19" ht="15.75">
      <c r="F218" s="4"/>
      <c r="G218" s="4"/>
      <c r="R218" s="4"/>
      <c r="S218" s="4"/>
    </row>
    <row r="219" spans="6:19" ht="15.75">
      <c r="F219" s="4"/>
      <c r="G219" s="4"/>
      <c r="R219" s="4"/>
      <c r="S219" s="4"/>
    </row>
    <row r="220" spans="6:19" ht="15.75">
      <c r="F220" s="4"/>
      <c r="G220" s="4"/>
      <c r="R220" s="4"/>
      <c r="S220" s="4"/>
    </row>
    <row r="221" spans="6:19" ht="15.75">
      <c r="F221" s="4"/>
      <c r="G221" s="4"/>
      <c r="R221" s="4"/>
      <c r="S221" s="4"/>
    </row>
    <row r="222" spans="6:19" ht="15.75">
      <c r="F222" s="4"/>
      <c r="G222" s="4"/>
      <c r="R222" s="4"/>
      <c r="S222" s="4"/>
    </row>
    <row r="223" spans="6:19" ht="15.75">
      <c r="F223" s="4"/>
      <c r="G223" s="4"/>
      <c r="R223" s="4"/>
      <c r="S223" s="4"/>
    </row>
    <row r="224" spans="6:19" ht="15.75">
      <c r="F224" s="4"/>
      <c r="G224" s="4"/>
      <c r="R224" s="4"/>
      <c r="S224" s="4"/>
    </row>
    <row r="225" spans="6:19" ht="15.75">
      <c r="F225" s="4"/>
      <c r="G225" s="4"/>
      <c r="R225" s="4"/>
      <c r="S225" s="4"/>
    </row>
    <row r="226" spans="6:19" ht="15.75">
      <c r="F226" s="4"/>
      <c r="G226" s="4"/>
      <c r="R226" s="4"/>
      <c r="S226" s="4"/>
    </row>
    <row r="227" spans="6:19" ht="15.75">
      <c r="F227" s="4"/>
      <c r="G227" s="4"/>
      <c r="R227" s="4"/>
      <c r="S227" s="4"/>
    </row>
    <row r="228" spans="6:19" ht="15.75">
      <c r="F228" s="4"/>
      <c r="G228" s="4"/>
      <c r="R228" s="4"/>
      <c r="S228" s="4"/>
    </row>
    <row r="229" spans="6:19" ht="15.75">
      <c r="F229" s="4"/>
      <c r="G229" s="4"/>
      <c r="R229" s="4"/>
      <c r="S229" s="4"/>
    </row>
    <row r="230" spans="6:19" ht="15.75">
      <c r="F230" s="4"/>
      <c r="G230" s="4"/>
      <c r="R230" s="4"/>
      <c r="S230" s="4"/>
    </row>
    <row r="231" spans="6:19" ht="15.75">
      <c r="F231" s="4"/>
      <c r="G231" s="4"/>
      <c r="R231" s="4"/>
      <c r="S231" s="4"/>
    </row>
    <row r="232" spans="6:19" ht="15.75">
      <c r="F232" s="4"/>
      <c r="G232" s="4"/>
      <c r="R232" s="4"/>
      <c r="S232" s="4"/>
    </row>
    <row r="233" spans="6:19" ht="15.75">
      <c r="F233" s="4"/>
      <c r="G233" s="4"/>
      <c r="R233" s="4"/>
      <c r="S233" s="4"/>
    </row>
    <row r="234" spans="6:19" ht="15.75">
      <c r="F234" s="4"/>
      <c r="G234" s="4"/>
      <c r="R234" s="4"/>
      <c r="S234" s="4"/>
    </row>
    <row r="235" spans="6:19" ht="15.75">
      <c r="F235" s="4"/>
      <c r="G235" s="4"/>
      <c r="R235" s="4"/>
      <c r="S235" s="4"/>
    </row>
    <row r="236" spans="6:19" ht="15.75">
      <c r="F236" s="4"/>
      <c r="G236" s="4"/>
      <c r="R236" s="4"/>
      <c r="S236" s="4"/>
    </row>
    <row r="237" spans="6:19" ht="15.75">
      <c r="F237" s="4"/>
      <c r="G237" s="4"/>
      <c r="R237" s="4"/>
      <c r="S237" s="4"/>
    </row>
    <row r="238" spans="6:19" ht="15.75">
      <c r="F238" s="4"/>
      <c r="G238" s="4"/>
      <c r="R238" s="4"/>
      <c r="S238" s="4"/>
    </row>
    <row r="239" spans="6:19" ht="15.75">
      <c r="F239" s="4"/>
      <c r="G239" s="4"/>
      <c r="R239" s="4"/>
      <c r="S239" s="4"/>
    </row>
    <row r="240" spans="6:19" ht="15.75">
      <c r="F240" s="4"/>
      <c r="G240" s="4"/>
      <c r="R240" s="4"/>
      <c r="S240" s="4"/>
    </row>
    <row r="241" spans="6:19" ht="15.75">
      <c r="F241" s="4"/>
      <c r="G241" s="4"/>
      <c r="R241" s="4"/>
      <c r="S241" s="4"/>
    </row>
    <row r="242" spans="6:19" ht="15.75">
      <c r="F242" s="4"/>
      <c r="G242" s="4"/>
      <c r="R242" s="4"/>
      <c r="S242" s="4"/>
    </row>
    <row r="243" spans="6:19" ht="15.75">
      <c r="F243" s="4"/>
      <c r="G243" s="4"/>
      <c r="R243" s="4"/>
      <c r="S243" s="4"/>
    </row>
    <row r="244" spans="6:19" ht="15.75">
      <c r="F244" s="4"/>
      <c r="G244" s="4"/>
      <c r="R244" s="4"/>
      <c r="S244" s="4"/>
    </row>
    <row r="245" spans="6:19" ht="15.75">
      <c r="F245" s="4"/>
      <c r="G245" s="4"/>
      <c r="R245" s="4"/>
      <c r="S245" s="4"/>
    </row>
    <row r="246" spans="6:19" ht="15.75">
      <c r="F246" s="4"/>
      <c r="G246" s="4"/>
      <c r="R246" s="4"/>
      <c r="S246" s="4"/>
    </row>
    <row r="247" spans="6:19" ht="15.75">
      <c r="F247" s="4"/>
      <c r="G247" s="4"/>
      <c r="R247" s="4"/>
      <c r="S247" s="4"/>
    </row>
    <row r="248" spans="6:19" ht="15.75">
      <c r="F248" s="4"/>
      <c r="G248" s="4"/>
      <c r="R248" s="4"/>
      <c r="S248" s="4"/>
    </row>
    <row r="249" spans="6:19" ht="15.75">
      <c r="F249" s="4"/>
      <c r="G249" s="4"/>
      <c r="R249" s="4"/>
      <c r="S249" s="4"/>
    </row>
    <row r="250" spans="6:19" ht="15.75">
      <c r="F250" s="4"/>
      <c r="G250" s="4"/>
      <c r="R250" s="4"/>
      <c r="S250" s="4"/>
    </row>
    <row r="251" spans="6:19" ht="15.75">
      <c r="F251" s="4"/>
      <c r="G251" s="4"/>
      <c r="R251" s="4"/>
      <c r="S251" s="4"/>
    </row>
    <row r="252" spans="6:19" ht="15.75">
      <c r="F252" s="4"/>
      <c r="G252" s="4"/>
      <c r="R252" s="4"/>
      <c r="S252" s="4"/>
    </row>
    <row r="253" spans="6:19" ht="15.75">
      <c r="F253" s="4"/>
      <c r="G253" s="4"/>
      <c r="R253" s="4"/>
      <c r="S253" s="4"/>
    </row>
    <row r="254" spans="6:19" ht="15.75">
      <c r="F254" s="4"/>
      <c r="G254" s="4"/>
      <c r="R254" s="4"/>
      <c r="S254" s="4"/>
    </row>
    <row r="255" spans="6:19" ht="15.75">
      <c r="F255" s="4"/>
      <c r="G255" s="4"/>
      <c r="R255" s="4"/>
      <c r="S255" s="4"/>
    </row>
    <row r="256" spans="6:19" ht="15.75">
      <c r="F256" s="4"/>
      <c r="G256" s="4"/>
      <c r="R256" s="4"/>
      <c r="S256" s="4"/>
    </row>
    <row r="257" spans="6:19" ht="15.75">
      <c r="F257" s="4"/>
      <c r="G257" s="4"/>
      <c r="R257" s="4"/>
      <c r="S257" s="4"/>
    </row>
    <row r="258" spans="6:19" ht="15.75">
      <c r="F258" s="4"/>
      <c r="G258" s="4"/>
      <c r="R258" s="4"/>
      <c r="S258" s="4"/>
    </row>
    <row r="259" spans="6:19" ht="15.75">
      <c r="F259" s="4"/>
      <c r="G259" s="4"/>
      <c r="R259" s="4"/>
      <c r="S259" s="4"/>
    </row>
    <row r="260" spans="6:19" ht="15.75">
      <c r="F260" s="4"/>
      <c r="G260" s="4"/>
      <c r="R260" s="4"/>
      <c r="S260" s="4"/>
    </row>
    <row r="261" spans="6:19" ht="15.75">
      <c r="F261" s="4"/>
      <c r="G261" s="4"/>
      <c r="R261" s="4"/>
      <c r="S261" s="4"/>
    </row>
    <row r="262" spans="6:19" ht="15.75">
      <c r="F262" s="4"/>
      <c r="G262" s="4"/>
      <c r="R262" s="4"/>
      <c r="S262" s="4"/>
    </row>
    <row r="263" spans="6:19" ht="15.75">
      <c r="F263" s="4"/>
      <c r="G263" s="4"/>
      <c r="R263" s="4"/>
      <c r="S263" s="4"/>
    </row>
    <row r="264" spans="6:19" ht="15.75">
      <c r="F264" s="4"/>
      <c r="G264" s="4"/>
      <c r="R264" s="4"/>
      <c r="S264" s="4"/>
    </row>
    <row r="265" spans="6:19" ht="15.75">
      <c r="F265" s="4"/>
      <c r="G265" s="4"/>
      <c r="R265" s="4"/>
      <c r="S265" s="4"/>
    </row>
    <row r="266" spans="6:19" ht="15.75">
      <c r="F266" s="4"/>
      <c r="G266" s="4"/>
      <c r="R266" s="4"/>
      <c r="S266" s="4"/>
    </row>
    <row r="267" spans="6:19" ht="15.75">
      <c r="F267" s="4"/>
      <c r="G267" s="4"/>
      <c r="R267" s="4"/>
      <c r="S267" s="4"/>
    </row>
    <row r="268" spans="6:19" ht="15.75">
      <c r="F268" s="4"/>
      <c r="G268" s="4"/>
      <c r="R268" s="4"/>
      <c r="S268" s="4"/>
    </row>
    <row r="269" spans="6:19" ht="15.75">
      <c r="F269" s="4"/>
      <c r="G269" s="4"/>
      <c r="R269" s="4"/>
      <c r="S269" s="4"/>
    </row>
    <row r="270" spans="6:19" ht="15.75">
      <c r="F270" s="4"/>
      <c r="G270" s="4"/>
      <c r="R270" s="4"/>
      <c r="S270" s="4"/>
    </row>
    <row r="271" spans="6:19" ht="15.75">
      <c r="F271" s="4"/>
      <c r="G271" s="4"/>
      <c r="R271" s="4"/>
      <c r="S271" s="4"/>
    </row>
    <row r="272" spans="6:19" ht="15.75">
      <c r="F272" s="4"/>
      <c r="G272" s="4"/>
      <c r="R272" s="4"/>
      <c r="S272" s="4"/>
    </row>
    <row r="273" spans="6:19" ht="15.75">
      <c r="F273" s="4"/>
      <c r="G273" s="4"/>
      <c r="R273" s="4"/>
      <c r="S273" s="4"/>
    </row>
    <row r="274" spans="6:19" ht="15.75">
      <c r="F274" s="4"/>
      <c r="G274" s="4"/>
      <c r="R274" s="4"/>
      <c r="S274" s="4"/>
    </row>
    <row r="275" spans="6:19" ht="15.75">
      <c r="F275" s="4"/>
      <c r="G275" s="4"/>
      <c r="R275" s="4"/>
      <c r="S275" s="4"/>
    </row>
    <row r="276" spans="6:19" ht="15.75">
      <c r="F276" s="4"/>
      <c r="G276" s="4"/>
      <c r="R276" s="4"/>
      <c r="S276" s="4"/>
    </row>
    <row r="277" spans="6:19" ht="15.75">
      <c r="F277" s="4"/>
      <c r="G277" s="4"/>
      <c r="R277" s="4"/>
      <c r="S277" s="4"/>
    </row>
    <row r="278" spans="6:19" ht="15.75">
      <c r="F278" s="4"/>
      <c r="G278" s="4"/>
      <c r="R278" s="4"/>
      <c r="S278" s="4"/>
    </row>
    <row r="279" spans="6:19" ht="15.75">
      <c r="F279" s="4"/>
      <c r="G279" s="4"/>
      <c r="R279" s="4"/>
      <c r="S279" s="4"/>
    </row>
    <row r="280" spans="6:19" ht="15.75">
      <c r="F280" s="4"/>
      <c r="G280" s="4"/>
      <c r="R280" s="4"/>
      <c r="S280" s="4"/>
    </row>
    <row r="281" spans="6:19" ht="15.75">
      <c r="F281" s="4"/>
      <c r="G281" s="4"/>
      <c r="R281" s="4"/>
      <c r="S281" s="4"/>
    </row>
    <row r="282" spans="6:19" ht="15.75">
      <c r="F282" s="4"/>
      <c r="G282" s="4"/>
      <c r="R282" s="4"/>
      <c r="S282" s="4"/>
    </row>
    <row r="283" spans="6:19" ht="15.75">
      <c r="F283" s="4"/>
      <c r="G283" s="4"/>
      <c r="R283" s="4"/>
      <c r="S283" s="4"/>
    </row>
    <row r="284" spans="6:19" ht="15.75">
      <c r="F284" s="4"/>
      <c r="G284" s="4"/>
      <c r="R284" s="4"/>
      <c r="S284" s="4"/>
    </row>
    <row r="285" spans="6:19" ht="15.75">
      <c r="F285" s="4"/>
      <c r="G285" s="4"/>
      <c r="R285" s="4"/>
      <c r="S285" s="4"/>
    </row>
    <row r="286" spans="6:19" ht="15.75">
      <c r="F286" s="4"/>
      <c r="G286" s="4"/>
      <c r="R286" s="4"/>
      <c r="S286" s="4"/>
    </row>
    <row r="287" spans="6:19" ht="15.75">
      <c r="F287" s="4"/>
      <c r="G287" s="4"/>
      <c r="R287" s="4"/>
      <c r="S287" s="4"/>
    </row>
    <row r="288" spans="6:19" ht="15.75">
      <c r="F288" s="4"/>
      <c r="G288" s="4"/>
      <c r="R288" s="4"/>
      <c r="S288" s="4"/>
    </row>
    <row r="289" spans="6:19" ht="15.75">
      <c r="F289" s="4"/>
      <c r="G289" s="4"/>
      <c r="R289" s="4"/>
      <c r="S289" s="4"/>
    </row>
    <row r="290" spans="6:19" ht="15.75">
      <c r="F290" s="4"/>
      <c r="G290" s="4"/>
      <c r="R290" s="4"/>
      <c r="S290" s="4"/>
    </row>
    <row r="291" spans="6:19" ht="15.75">
      <c r="F291" s="4"/>
      <c r="G291" s="4"/>
      <c r="R291" s="4"/>
      <c r="S291" s="4"/>
    </row>
    <row r="292" spans="6:19" ht="15.75">
      <c r="F292" s="4"/>
      <c r="G292" s="4"/>
      <c r="R292" s="4"/>
      <c r="S292" s="4"/>
    </row>
    <row r="293" spans="6:19" ht="15.75">
      <c r="F293" s="4"/>
      <c r="G293" s="4"/>
      <c r="R293" s="4"/>
      <c r="S293" s="4"/>
    </row>
    <row r="294" spans="6:19" ht="15.75">
      <c r="F294" s="4"/>
      <c r="G294" s="4"/>
      <c r="R294" s="4"/>
      <c r="S294" s="4"/>
    </row>
    <row r="295" spans="6:19" ht="15.75">
      <c r="F295" s="4"/>
      <c r="G295" s="4"/>
      <c r="R295" s="4"/>
      <c r="S295" s="4"/>
    </row>
    <row r="296" spans="6:19" ht="15.75">
      <c r="F296" s="4"/>
      <c r="G296" s="4"/>
      <c r="R296" s="4"/>
      <c r="S296" s="4"/>
    </row>
    <row r="297" spans="6:19" ht="15.75">
      <c r="F297" s="4"/>
      <c r="G297" s="4"/>
      <c r="R297" s="4"/>
      <c r="S297" s="4"/>
    </row>
    <row r="298" spans="6:19" ht="15.75">
      <c r="F298" s="4"/>
      <c r="G298" s="4"/>
      <c r="R298" s="4"/>
      <c r="S298" s="4"/>
    </row>
    <row r="299" spans="6:19" ht="15.75">
      <c r="F299" s="4"/>
      <c r="G299" s="4"/>
      <c r="R299" s="4"/>
      <c r="S299" s="4"/>
    </row>
    <row r="300" spans="6:19" ht="15.75">
      <c r="F300" s="4"/>
      <c r="G300" s="4"/>
      <c r="R300" s="4"/>
      <c r="S300" s="4"/>
    </row>
    <row r="301" spans="6:19" ht="15.75">
      <c r="F301" s="4"/>
      <c r="G301" s="4"/>
      <c r="R301" s="4"/>
      <c r="S301" s="4"/>
    </row>
    <row r="302" spans="6:19" ht="15.75">
      <c r="F302" s="4"/>
      <c r="G302" s="4"/>
      <c r="R302" s="4"/>
      <c r="S302" s="4"/>
    </row>
    <row r="303" spans="6:19" ht="15.75">
      <c r="F303" s="4"/>
      <c r="G303" s="4"/>
      <c r="R303" s="4"/>
      <c r="S303" s="4"/>
    </row>
    <row r="304" spans="6:19" ht="15.75">
      <c r="F304" s="4"/>
      <c r="G304" s="4"/>
      <c r="R304" s="4"/>
      <c r="S304" s="4"/>
    </row>
    <row r="305" spans="6:19" ht="15.75">
      <c r="F305" s="4"/>
      <c r="G305" s="4"/>
      <c r="R305" s="4"/>
      <c r="S305" s="4"/>
    </row>
    <row r="306" spans="6:19" ht="15.75">
      <c r="F306" s="4"/>
      <c r="G306" s="4"/>
      <c r="R306" s="4"/>
      <c r="S306" s="4"/>
    </row>
    <row r="307" spans="6:19" ht="15.75">
      <c r="F307" s="4"/>
      <c r="G307" s="4"/>
      <c r="R307" s="4"/>
      <c r="S307" s="4"/>
    </row>
    <row r="308" spans="6:19" ht="15.75">
      <c r="F308" s="4"/>
      <c r="G308" s="4"/>
      <c r="R308" s="4"/>
      <c r="S308" s="4"/>
    </row>
    <row r="309" spans="6:19" ht="15.75">
      <c r="F309" s="4"/>
      <c r="G309" s="4"/>
      <c r="R309" s="4"/>
      <c r="S309" s="4"/>
    </row>
    <row r="310" spans="6:19" ht="15.75">
      <c r="F310" s="4"/>
      <c r="G310" s="4"/>
      <c r="R310" s="4"/>
      <c r="S310" s="4"/>
    </row>
    <row r="311" spans="6:19" ht="15.75">
      <c r="F311" s="4"/>
      <c r="G311" s="4"/>
      <c r="R311" s="4"/>
      <c r="S311" s="4"/>
    </row>
    <row r="312" spans="6:19" ht="15.75">
      <c r="F312" s="4"/>
      <c r="G312" s="4"/>
      <c r="R312" s="4"/>
      <c r="S312" s="4"/>
    </row>
    <row r="313" spans="6:19" ht="15.75">
      <c r="F313" s="4"/>
      <c r="G313" s="4"/>
      <c r="R313" s="4"/>
      <c r="S313" s="4"/>
    </row>
    <row r="314" spans="6:19" ht="15.75">
      <c r="F314" s="4"/>
      <c r="G314" s="4"/>
      <c r="R314" s="4"/>
      <c r="S314" s="4"/>
    </row>
    <row r="315" spans="6:19" ht="15.75">
      <c r="F315" s="4"/>
      <c r="G315" s="4"/>
      <c r="R315" s="4"/>
      <c r="S315" s="4"/>
    </row>
    <row r="316" spans="6:19" ht="15.75">
      <c r="F316" s="4"/>
      <c r="G316" s="4"/>
      <c r="R316" s="4"/>
      <c r="S316" s="4"/>
    </row>
    <row r="317" spans="6:19" ht="15.75">
      <c r="F317" s="4"/>
      <c r="G317" s="4"/>
      <c r="R317" s="4"/>
      <c r="S317" s="4"/>
    </row>
    <row r="318" spans="6:19" ht="15.75">
      <c r="F318" s="4"/>
      <c r="G318" s="4"/>
      <c r="R318" s="4"/>
      <c r="S318" s="4"/>
    </row>
    <row r="319" spans="6:19" ht="15.75">
      <c r="F319" s="4"/>
      <c r="G319" s="4"/>
      <c r="R319" s="4"/>
      <c r="S319" s="4"/>
    </row>
    <row r="320" spans="6:19" ht="15.75">
      <c r="F320" s="4"/>
      <c r="G320" s="4"/>
      <c r="R320" s="4"/>
      <c r="S320" s="4"/>
    </row>
    <row r="321" spans="6:19" ht="15.75">
      <c r="F321" s="4"/>
      <c r="G321" s="4"/>
      <c r="R321" s="4"/>
      <c r="S321" s="4"/>
    </row>
    <row r="322" spans="6:19" ht="15.75">
      <c r="F322" s="4"/>
      <c r="G322" s="4"/>
      <c r="R322" s="4"/>
      <c r="S322" s="4"/>
    </row>
    <row r="323" spans="6:19" ht="15.75">
      <c r="F323" s="4"/>
      <c r="G323" s="4"/>
      <c r="R323" s="4"/>
      <c r="S323" s="4"/>
    </row>
    <row r="324" spans="6:19" ht="15.75">
      <c r="F324" s="4"/>
      <c r="G324" s="4"/>
      <c r="R324" s="4"/>
      <c r="S324" s="4"/>
    </row>
    <row r="325" spans="6:19" ht="15.75">
      <c r="F325" s="4"/>
      <c r="G325" s="4"/>
      <c r="R325" s="4"/>
      <c r="S325" s="4"/>
    </row>
    <row r="326" spans="6:19" ht="15.75">
      <c r="F326" s="4"/>
      <c r="G326" s="4"/>
      <c r="R326" s="4"/>
      <c r="S326" s="4"/>
    </row>
    <row r="327" spans="6:19" ht="15.75">
      <c r="F327" s="4"/>
      <c r="G327" s="4"/>
      <c r="R327" s="4"/>
      <c r="S327" s="4"/>
    </row>
    <row r="328" spans="6:19" ht="15.75">
      <c r="F328" s="4"/>
      <c r="G328" s="4"/>
      <c r="R328" s="4"/>
      <c r="S328" s="4"/>
    </row>
    <row r="329" spans="6:19" ht="15.75">
      <c r="F329" s="4"/>
      <c r="G329" s="4"/>
      <c r="R329" s="4"/>
      <c r="S329" s="4"/>
    </row>
    <row r="330" spans="6:19" ht="15.75">
      <c r="F330" s="4"/>
      <c r="G330" s="4"/>
      <c r="R330" s="4"/>
      <c r="S330" s="4"/>
    </row>
    <row r="331" spans="6:19" ht="15.75">
      <c r="F331" s="4"/>
      <c r="G331" s="4"/>
      <c r="R331" s="4"/>
      <c r="S331" s="4"/>
    </row>
    <row r="332" spans="6:19" ht="15.75">
      <c r="F332" s="4"/>
      <c r="G332" s="4"/>
      <c r="R332" s="4"/>
      <c r="S332" s="4"/>
    </row>
    <row r="333" spans="6:19" ht="15.75">
      <c r="F333" s="4"/>
      <c r="G333" s="4"/>
      <c r="R333" s="4"/>
      <c r="S333" s="4"/>
    </row>
    <row r="334" spans="6:19" ht="15.75">
      <c r="F334" s="4"/>
      <c r="G334" s="4"/>
      <c r="R334" s="4"/>
      <c r="S334" s="4"/>
    </row>
    <row r="335" spans="6:19" ht="15.75">
      <c r="F335" s="4"/>
      <c r="G335" s="4"/>
      <c r="R335" s="4"/>
      <c r="S335" s="4"/>
    </row>
    <row r="336" spans="6:19" ht="15.75">
      <c r="F336" s="4"/>
      <c r="G336" s="4"/>
      <c r="R336" s="4"/>
      <c r="S336" s="4"/>
    </row>
    <row r="337" spans="6:19" ht="15.75">
      <c r="F337" s="4"/>
      <c r="G337" s="4"/>
      <c r="R337" s="4"/>
      <c r="S337" s="4"/>
    </row>
    <row r="338" spans="6:19" ht="15.75">
      <c r="F338" s="4"/>
      <c r="G338" s="4"/>
      <c r="R338" s="4"/>
      <c r="S338" s="4"/>
    </row>
    <row r="339" spans="6:19" ht="15.75">
      <c r="F339" s="4"/>
      <c r="G339" s="4"/>
      <c r="R339" s="4"/>
      <c r="S339" s="4"/>
    </row>
    <row r="340" spans="6:19" ht="15.75">
      <c r="F340" s="4"/>
      <c r="G340" s="4"/>
      <c r="R340" s="4"/>
      <c r="S340" s="4"/>
    </row>
    <row r="341" spans="6:19" ht="15.75">
      <c r="F341" s="4"/>
      <c r="G341" s="4"/>
      <c r="R341" s="4"/>
      <c r="S341" s="4"/>
    </row>
    <row r="342" spans="6:19" ht="15.75">
      <c r="F342" s="4"/>
      <c r="G342" s="4"/>
      <c r="R342" s="4"/>
      <c r="S342" s="4"/>
    </row>
    <row r="343" spans="6:19" ht="15.75">
      <c r="F343" s="4"/>
      <c r="G343" s="4"/>
      <c r="R343" s="4"/>
      <c r="S343" s="4"/>
    </row>
    <row r="344" spans="6:19" ht="15.75">
      <c r="F344" s="4"/>
      <c r="G344" s="4"/>
      <c r="R344" s="4"/>
      <c r="S344" s="4"/>
    </row>
    <row r="345" spans="6:19" ht="15.75">
      <c r="F345" s="4"/>
      <c r="G345" s="4"/>
      <c r="R345" s="4"/>
      <c r="S345" s="4"/>
    </row>
    <row r="346" spans="6:19" ht="15.75">
      <c r="F346" s="4"/>
      <c r="G346" s="4"/>
      <c r="R346" s="4"/>
      <c r="S346" s="4"/>
    </row>
    <row r="347" spans="6:19" ht="15.75">
      <c r="F347" s="4"/>
      <c r="G347" s="4"/>
      <c r="R347" s="4"/>
      <c r="S347" s="4"/>
    </row>
    <row r="348" spans="6:19" ht="15.75">
      <c r="F348" s="4"/>
      <c r="G348" s="4"/>
      <c r="R348" s="4"/>
      <c r="S348" s="4"/>
    </row>
    <row r="349" spans="6:19" ht="15.75">
      <c r="F349" s="4"/>
      <c r="G349" s="4"/>
      <c r="R349" s="4"/>
      <c r="S349" s="4"/>
    </row>
    <row r="350" spans="6:19" ht="15.75">
      <c r="F350" s="4"/>
      <c r="G350" s="4"/>
      <c r="R350" s="4"/>
      <c r="S350" s="4"/>
    </row>
    <row r="351" spans="6:19" ht="15.75">
      <c r="F351" s="4"/>
      <c r="G351" s="4"/>
      <c r="R351" s="4"/>
      <c r="S351" s="4"/>
    </row>
    <row r="352" spans="6:19" ht="15.75">
      <c r="F352" s="4"/>
      <c r="G352" s="4"/>
      <c r="R352" s="4"/>
      <c r="S352" s="4"/>
    </row>
    <row r="353" spans="6:19" ht="15.75">
      <c r="F353" s="4"/>
      <c r="G353" s="4"/>
      <c r="R353" s="4"/>
      <c r="S353" s="4"/>
    </row>
    <row r="354" spans="6:19" ht="15.75">
      <c r="F354" s="4"/>
      <c r="G354" s="4"/>
      <c r="R354" s="4"/>
      <c r="S354" s="4"/>
    </row>
    <row r="355" spans="6:19" ht="15.75">
      <c r="F355" s="4"/>
      <c r="G355" s="4"/>
      <c r="R355" s="4"/>
      <c r="S355" s="4"/>
    </row>
    <row r="356" spans="6:19" ht="15.75">
      <c r="F356" s="4"/>
      <c r="G356" s="4"/>
      <c r="R356" s="4"/>
      <c r="S356" s="4"/>
    </row>
    <row r="357" spans="6:19" ht="15.75">
      <c r="F357" s="4"/>
      <c r="G357" s="4"/>
      <c r="R357" s="4"/>
      <c r="S357" s="4"/>
    </row>
    <row r="358" spans="6:19" ht="15.75">
      <c r="F358" s="4"/>
      <c r="G358" s="4"/>
      <c r="R358" s="4"/>
      <c r="S358" s="4"/>
    </row>
    <row r="359" spans="6:19" ht="15.75">
      <c r="F359" s="4"/>
      <c r="G359" s="4"/>
      <c r="R359" s="4"/>
      <c r="S359" s="4"/>
    </row>
    <row r="360" spans="6:19" ht="15.75">
      <c r="F360" s="4"/>
      <c r="G360" s="4"/>
      <c r="R360" s="4"/>
      <c r="S360" s="4"/>
    </row>
    <row r="361" spans="6:19" ht="15.75">
      <c r="F361" s="4"/>
      <c r="G361" s="4"/>
      <c r="R361" s="4"/>
      <c r="S361" s="4"/>
    </row>
    <row r="362" spans="6:19" ht="15.75">
      <c r="F362" s="4"/>
      <c r="G362" s="4"/>
      <c r="R362" s="4"/>
      <c r="S362" s="4"/>
    </row>
    <row r="363" spans="6:19" ht="15.75">
      <c r="F363" s="4"/>
      <c r="G363" s="4"/>
      <c r="R363" s="4"/>
      <c r="S363" s="4"/>
    </row>
    <row r="364" spans="6:19" ht="15.75">
      <c r="F364" s="4"/>
      <c r="G364" s="4"/>
      <c r="R364" s="4"/>
      <c r="S364" s="4"/>
    </row>
    <row r="365" spans="6:19" ht="15.75">
      <c r="F365" s="4"/>
      <c r="G365" s="4"/>
      <c r="R365" s="4"/>
      <c r="S365" s="4"/>
    </row>
    <row r="366" spans="6:19" ht="15.75">
      <c r="F366" s="4"/>
      <c r="G366" s="4"/>
      <c r="R366" s="4"/>
      <c r="S366" s="4"/>
    </row>
    <row r="367" spans="6:19" ht="15.75">
      <c r="F367" s="4"/>
      <c r="G367" s="4"/>
      <c r="R367" s="4"/>
      <c r="S367" s="4"/>
    </row>
    <row r="368" spans="6:19" ht="15.75">
      <c r="F368" s="4"/>
      <c r="G368" s="4"/>
      <c r="R368" s="4"/>
      <c r="S368" s="4"/>
    </row>
    <row r="369" spans="6:19" ht="15.75">
      <c r="F369" s="4"/>
      <c r="G369" s="4"/>
      <c r="R369" s="4"/>
      <c r="S369" s="4"/>
    </row>
    <row r="370" spans="6:19" ht="15.75">
      <c r="F370" s="4"/>
      <c r="G370" s="4"/>
      <c r="R370" s="4"/>
      <c r="S370" s="4"/>
    </row>
    <row r="371" spans="6:19" ht="15.75">
      <c r="F371" s="4"/>
      <c r="G371" s="4"/>
      <c r="R371" s="4"/>
      <c r="S371" s="4"/>
    </row>
    <row r="372" spans="6:19" ht="15.75">
      <c r="F372" s="4"/>
      <c r="G372" s="4"/>
      <c r="R372" s="4"/>
      <c r="S372" s="4"/>
    </row>
    <row r="373" spans="6:19" ht="15.75">
      <c r="F373" s="4"/>
      <c r="G373" s="4"/>
      <c r="R373" s="4"/>
      <c r="S373" s="4"/>
    </row>
    <row r="374" spans="6:19" ht="15.75">
      <c r="F374" s="4"/>
      <c r="G374" s="4"/>
      <c r="R374" s="4"/>
      <c r="S374" s="4"/>
    </row>
    <row r="375" spans="6:19" ht="15.75">
      <c r="F375" s="4"/>
      <c r="G375" s="4"/>
      <c r="R375" s="4"/>
      <c r="S375" s="4"/>
    </row>
    <row r="376" spans="6:19" ht="15.75">
      <c r="F376" s="4"/>
      <c r="G376" s="4"/>
      <c r="R376" s="4"/>
      <c r="S376" s="4"/>
    </row>
    <row r="377" spans="6:19" ht="15.75">
      <c r="F377" s="4"/>
      <c r="G377" s="4"/>
      <c r="R377" s="4"/>
      <c r="S377" s="4"/>
    </row>
    <row r="378" spans="6:19" ht="15.75">
      <c r="F378" s="4"/>
      <c r="G378" s="4"/>
      <c r="R378" s="4"/>
      <c r="S378" s="4"/>
    </row>
    <row r="379" spans="6:19" ht="15.75">
      <c r="F379" s="4"/>
      <c r="G379" s="4"/>
      <c r="R379" s="4"/>
      <c r="S379" s="4"/>
    </row>
    <row r="380" spans="6:19" ht="15.75">
      <c r="F380" s="4"/>
      <c r="G380" s="4"/>
      <c r="R380" s="4"/>
      <c r="S380" s="4"/>
    </row>
    <row r="381" spans="6:19" ht="15.75">
      <c r="F381" s="4"/>
      <c r="G381" s="4"/>
      <c r="R381" s="4"/>
      <c r="S381" s="4"/>
    </row>
    <row r="382" spans="6:19" ht="15.75">
      <c r="F382" s="4"/>
      <c r="G382" s="4"/>
      <c r="R382" s="4"/>
      <c r="S382" s="4"/>
    </row>
    <row r="383" spans="6:19" ht="15.75">
      <c r="F383" s="4"/>
      <c r="G383" s="4"/>
      <c r="R383" s="4"/>
      <c r="S383" s="4"/>
    </row>
    <row r="384" spans="6:19" ht="15.75">
      <c r="F384" s="4"/>
      <c r="G384" s="4"/>
      <c r="R384" s="4"/>
      <c r="S384" s="4"/>
    </row>
    <row r="385" spans="6:19" ht="15.75">
      <c r="F385" s="4"/>
      <c r="G385" s="4"/>
      <c r="R385" s="4"/>
      <c r="S385" s="4"/>
    </row>
    <row r="386" spans="6:19" ht="15.75">
      <c r="F386" s="4"/>
      <c r="G386" s="4"/>
      <c r="R386" s="4"/>
      <c r="S386" s="4"/>
    </row>
    <row r="387" spans="6:19" ht="15.75">
      <c r="F387" s="4"/>
      <c r="G387" s="4"/>
      <c r="R387" s="4"/>
      <c r="S387" s="4"/>
    </row>
    <row r="388" spans="6:19" ht="15.75">
      <c r="F388" s="4"/>
      <c r="G388" s="4"/>
      <c r="R388" s="4"/>
      <c r="S388" s="4"/>
    </row>
    <row r="389" spans="6:19" ht="15.75">
      <c r="F389" s="4"/>
      <c r="G389" s="4"/>
      <c r="R389" s="4"/>
      <c r="S389" s="4"/>
    </row>
    <row r="390" spans="6:19" ht="15.75">
      <c r="F390" s="4"/>
      <c r="G390" s="4"/>
      <c r="R390" s="4"/>
      <c r="S390" s="4"/>
    </row>
    <row r="391" spans="6:19" ht="15.75">
      <c r="F391" s="4"/>
      <c r="G391" s="4"/>
      <c r="R391" s="4"/>
      <c r="S391" s="4"/>
    </row>
    <row r="392" spans="6:19" ht="15.75">
      <c r="F392" s="4"/>
      <c r="G392" s="4"/>
      <c r="R392" s="4"/>
      <c r="S392" s="4"/>
    </row>
    <row r="393" spans="6:19" ht="15.75">
      <c r="F393" s="4"/>
      <c r="G393" s="4"/>
      <c r="R393" s="4"/>
      <c r="S393" s="4"/>
    </row>
    <row r="394" spans="6:19" ht="15.75">
      <c r="F394" s="4"/>
      <c r="G394" s="4"/>
      <c r="R394" s="4"/>
      <c r="S394" s="4"/>
    </row>
    <row r="395" spans="6:19" ht="15.75">
      <c r="F395" s="4"/>
      <c r="G395" s="4"/>
      <c r="R395" s="4"/>
      <c r="S395" s="4"/>
    </row>
    <row r="396" spans="6:19" ht="15.75">
      <c r="F396" s="4"/>
      <c r="G396" s="4"/>
      <c r="R396" s="4"/>
      <c r="S396" s="4"/>
    </row>
    <row r="397" spans="6:19" ht="15.75">
      <c r="F397" s="4"/>
      <c r="G397" s="4"/>
      <c r="R397" s="4"/>
      <c r="S397" s="4"/>
    </row>
    <row r="398" spans="6:19" ht="15.75">
      <c r="F398" s="4"/>
      <c r="G398" s="4"/>
      <c r="R398" s="4"/>
      <c r="S398" s="4"/>
    </row>
    <row r="399" spans="6:19" ht="15.75">
      <c r="F399" s="4"/>
      <c r="G399" s="4"/>
      <c r="R399" s="4"/>
      <c r="S399" s="4"/>
    </row>
    <row r="400" spans="6:19" ht="15.75">
      <c r="F400" s="4"/>
      <c r="G400" s="4"/>
      <c r="R400" s="4"/>
      <c r="S400" s="4"/>
    </row>
    <row r="401" spans="6:19" ht="15.75">
      <c r="F401" s="4"/>
      <c r="G401" s="4"/>
      <c r="R401" s="4"/>
      <c r="S401" s="4"/>
    </row>
    <row r="402" spans="6:19" ht="15.75">
      <c r="F402" s="4"/>
      <c r="G402" s="4"/>
      <c r="R402" s="4"/>
      <c r="S402" s="4"/>
    </row>
    <row r="403" spans="6:19" ht="15.75">
      <c r="F403" s="4"/>
      <c r="G403" s="4"/>
      <c r="R403" s="4"/>
      <c r="S403" s="4"/>
    </row>
    <row r="404" spans="6:19" ht="15.75">
      <c r="F404" s="4"/>
      <c r="G404" s="4"/>
      <c r="R404" s="4"/>
      <c r="S404" s="4"/>
    </row>
    <row r="405" spans="6:19" ht="15.75">
      <c r="F405" s="4"/>
      <c r="G405" s="4"/>
      <c r="R405" s="4"/>
      <c r="S405" s="4"/>
    </row>
    <row r="406" spans="6:19" ht="15.75">
      <c r="F406" s="4"/>
      <c r="G406" s="4"/>
      <c r="R406" s="4"/>
      <c r="S406" s="4"/>
    </row>
    <row r="407" spans="6:19" ht="15.75">
      <c r="F407" s="4"/>
      <c r="G407" s="4"/>
      <c r="R407" s="4"/>
      <c r="S407" s="4"/>
    </row>
    <row r="408" spans="6:19" ht="15.75">
      <c r="F408" s="4"/>
      <c r="G408" s="4"/>
      <c r="R408" s="4"/>
      <c r="S408" s="4"/>
    </row>
    <row r="409" spans="6:19" ht="15.75">
      <c r="F409" s="4"/>
      <c r="G409" s="4"/>
      <c r="R409" s="4"/>
      <c r="S409" s="4"/>
    </row>
    <row r="410" spans="6:19" ht="15.75">
      <c r="F410" s="4"/>
      <c r="G410" s="4"/>
      <c r="R410" s="4"/>
      <c r="S410" s="4"/>
    </row>
    <row r="411" spans="6:19" ht="15.75">
      <c r="F411" s="4"/>
      <c r="G411" s="4"/>
      <c r="R411" s="4"/>
      <c r="S411" s="4"/>
    </row>
    <row r="412" spans="6:19" ht="15.75">
      <c r="F412" s="4"/>
      <c r="G412" s="4"/>
      <c r="R412" s="4"/>
      <c r="S412" s="4"/>
    </row>
    <row r="413" spans="6:19" ht="15.75">
      <c r="F413" s="4"/>
      <c r="G413" s="4"/>
      <c r="R413" s="4"/>
      <c r="S413" s="4"/>
    </row>
    <row r="414" spans="6:19" ht="15.75">
      <c r="F414" s="4"/>
      <c r="G414" s="4"/>
      <c r="R414" s="4"/>
      <c r="S414" s="4"/>
    </row>
    <row r="415" spans="6:19" ht="15.75">
      <c r="F415" s="4"/>
      <c r="G415" s="4"/>
      <c r="R415" s="4"/>
      <c r="S415" s="4"/>
    </row>
    <row r="416" spans="6:19" ht="15.75">
      <c r="F416" s="4"/>
      <c r="G416" s="4"/>
      <c r="R416" s="4"/>
      <c r="S416" s="4"/>
    </row>
    <row r="417" spans="6:19" ht="15.75">
      <c r="F417" s="4"/>
      <c r="G417" s="4"/>
      <c r="R417" s="4"/>
      <c r="S417" s="4"/>
    </row>
    <row r="418" spans="6:19" ht="15.75">
      <c r="F418" s="4"/>
      <c r="G418" s="4"/>
      <c r="R418" s="4"/>
      <c r="S418" s="4"/>
    </row>
    <row r="419" spans="6:19" ht="15.75">
      <c r="F419" s="4"/>
      <c r="G419" s="4"/>
      <c r="R419" s="4"/>
      <c r="S419" s="4"/>
    </row>
    <row r="420" spans="6:19" ht="15.75">
      <c r="F420" s="4"/>
      <c r="G420" s="4"/>
      <c r="R420" s="4"/>
      <c r="S420" s="4"/>
    </row>
    <row r="421" spans="6:19" ht="15.75">
      <c r="F421" s="4"/>
      <c r="G421" s="4"/>
      <c r="R421" s="4"/>
      <c r="S421" s="4"/>
    </row>
    <row r="422" spans="6:19" ht="15.75">
      <c r="F422" s="4"/>
      <c r="G422" s="4"/>
      <c r="R422" s="4"/>
      <c r="S422" s="4"/>
    </row>
    <row r="423" spans="6:19" ht="15.75">
      <c r="F423" s="4"/>
      <c r="G423" s="4"/>
      <c r="R423" s="4"/>
      <c r="S423" s="4"/>
    </row>
    <row r="424" spans="6:19" ht="15.75">
      <c r="F424" s="4"/>
      <c r="G424" s="4"/>
      <c r="R424" s="4"/>
      <c r="S424" s="4"/>
    </row>
    <row r="425" spans="6:19" ht="15.75">
      <c r="F425" s="4"/>
      <c r="G425" s="4"/>
      <c r="R425" s="4"/>
      <c r="S425" s="4"/>
    </row>
    <row r="426" spans="6:19" ht="15.75">
      <c r="F426" s="4"/>
      <c r="G426" s="4"/>
      <c r="R426" s="4"/>
      <c r="S426" s="4"/>
    </row>
    <row r="427" spans="6:19" ht="15.75">
      <c r="F427" s="4"/>
      <c r="G427" s="4"/>
      <c r="R427" s="4"/>
      <c r="S427" s="4"/>
    </row>
    <row r="428" spans="6:19" ht="15.75">
      <c r="F428" s="4"/>
      <c r="G428" s="4"/>
      <c r="R428" s="4"/>
      <c r="S428" s="4"/>
    </row>
    <row r="429" spans="6:19" ht="15.75">
      <c r="F429" s="4"/>
      <c r="G429" s="4"/>
      <c r="R429" s="4"/>
      <c r="S429" s="4"/>
    </row>
    <row r="430" spans="6:19" ht="15.75">
      <c r="F430" s="4"/>
      <c r="G430" s="4"/>
      <c r="R430" s="4"/>
      <c r="S430" s="4"/>
    </row>
    <row r="431" spans="6:19" ht="15.75">
      <c r="F431" s="4"/>
      <c r="G431" s="4"/>
      <c r="R431" s="4"/>
      <c r="S431" s="4"/>
    </row>
    <row r="432" spans="6:19" ht="15.75">
      <c r="F432" s="4"/>
      <c r="G432" s="4"/>
      <c r="R432" s="4"/>
      <c r="S432" s="4"/>
    </row>
    <row r="433" spans="6:19" ht="15.75">
      <c r="F433" s="4"/>
      <c r="G433" s="4"/>
      <c r="R433" s="4"/>
      <c r="S433" s="4"/>
    </row>
    <row r="434" spans="6:19" ht="15.75">
      <c r="F434" s="4"/>
      <c r="G434" s="4"/>
      <c r="R434" s="4"/>
      <c r="S434" s="4"/>
    </row>
    <row r="435" spans="6:19" ht="15.75">
      <c r="F435" s="4"/>
      <c r="G435" s="4"/>
      <c r="R435" s="4"/>
      <c r="S435" s="4"/>
    </row>
    <row r="436" spans="6:19" ht="15.75">
      <c r="F436" s="4"/>
      <c r="G436" s="4"/>
      <c r="R436" s="4"/>
      <c r="S436" s="4"/>
    </row>
    <row r="437" spans="6:19" ht="15.75">
      <c r="F437" s="4"/>
      <c r="G437" s="4"/>
      <c r="R437" s="4"/>
      <c r="S437" s="4"/>
    </row>
    <row r="438" spans="6:19" ht="15.75">
      <c r="F438" s="4"/>
      <c r="G438" s="4"/>
      <c r="R438" s="4"/>
      <c r="S438" s="4"/>
    </row>
    <row r="439" spans="6:19" ht="15.75">
      <c r="F439" s="4"/>
      <c r="G439" s="4"/>
      <c r="R439" s="4"/>
      <c r="S439" s="4"/>
    </row>
    <row r="440" spans="6:19" ht="15.75">
      <c r="F440" s="4"/>
      <c r="G440" s="4"/>
      <c r="R440" s="4"/>
      <c r="S440" s="4"/>
    </row>
    <row r="441" spans="6:19" ht="15.75">
      <c r="F441" s="4"/>
      <c r="G441" s="4"/>
      <c r="R441" s="4"/>
      <c r="S441" s="4"/>
    </row>
    <row r="442" spans="6:19" ht="15.75">
      <c r="F442" s="4"/>
      <c r="G442" s="4"/>
      <c r="R442" s="4"/>
      <c r="S442" s="4"/>
    </row>
    <row r="443" spans="6:19" ht="15.75">
      <c r="F443" s="4"/>
      <c r="G443" s="4"/>
      <c r="R443" s="4"/>
      <c r="S443" s="4"/>
    </row>
    <row r="444" spans="6:19" ht="15.75">
      <c r="F444" s="4"/>
      <c r="G444" s="4"/>
      <c r="R444" s="4"/>
      <c r="S444" s="4"/>
    </row>
    <row r="445" spans="6:19" ht="15.75">
      <c r="F445" s="4"/>
      <c r="G445" s="4"/>
      <c r="R445" s="4"/>
      <c r="S445" s="4"/>
    </row>
    <row r="446" spans="6:19" ht="15.75">
      <c r="F446" s="4"/>
      <c r="G446" s="4"/>
      <c r="R446" s="4"/>
      <c r="S446" s="4"/>
    </row>
    <row r="447" spans="6:19" ht="15.75">
      <c r="F447" s="4"/>
      <c r="G447" s="4"/>
      <c r="R447" s="4"/>
      <c r="S447" s="4"/>
    </row>
    <row r="448" spans="6:19" ht="15.75">
      <c r="F448" s="4"/>
      <c r="G448" s="4"/>
      <c r="R448" s="4"/>
      <c r="S448" s="4"/>
    </row>
    <row r="449" spans="6:19" ht="15.75">
      <c r="F449" s="4"/>
      <c r="G449" s="4"/>
      <c r="R449" s="4"/>
      <c r="S449" s="4"/>
    </row>
    <row r="450" spans="6:19" ht="15.75">
      <c r="F450" s="4"/>
      <c r="G450" s="4"/>
      <c r="R450" s="4"/>
      <c r="S450" s="4"/>
    </row>
    <row r="451" spans="6:19" ht="15.75">
      <c r="F451" s="4"/>
      <c r="G451" s="4"/>
      <c r="R451" s="4"/>
      <c r="S451" s="4"/>
    </row>
    <row r="452" spans="6:19" ht="15.75">
      <c r="F452" s="4"/>
      <c r="G452" s="4"/>
      <c r="R452" s="4"/>
      <c r="S452" s="4"/>
    </row>
    <row r="453" spans="6:19" ht="15.75">
      <c r="F453" s="4"/>
      <c r="G453" s="4"/>
      <c r="R453" s="4"/>
      <c r="S453" s="4"/>
    </row>
    <row r="454" spans="6:19" ht="15.75">
      <c r="F454" s="4"/>
      <c r="G454" s="4"/>
      <c r="R454" s="4"/>
      <c r="S454" s="4"/>
    </row>
    <row r="455" spans="6:19" ht="15.75">
      <c r="F455" s="4"/>
      <c r="G455" s="4"/>
      <c r="R455" s="4"/>
      <c r="S455" s="4"/>
    </row>
    <row r="456" spans="6:19" ht="15.75">
      <c r="F456" s="4"/>
      <c r="G456" s="4"/>
      <c r="R456" s="4"/>
      <c r="S456" s="4"/>
    </row>
    <row r="457" spans="6:19" ht="15.75">
      <c r="F457" s="4"/>
      <c r="G457" s="4"/>
      <c r="R457" s="4"/>
      <c r="S457" s="4"/>
    </row>
    <row r="458" spans="6:19" ht="15.75">
      <c r="F458" s="4"/>
      <c r="G458" s="4"/>
      <c r="R458" s="4"/>
      <c r="S458" s="4"/>
    </row>
    <row r="459" spans="6:19" ht="15.75">
      <c r="F459" s="4"/>
      <c r="G459" s="4"/>
      <c r="R459" s="4"/>
      <c r="S459" s="4"/>
    </row>
    <row r="460" spans="6:19" ht="15.75">
      <c r="F460" s="4"/>
      <c r="G460" s="4"/>
      <c r="R460" s="4"/>
      <c r="S460" s="4"/>
    </row>
    <row r="461" spans="6:19" ht="15.75">
      <c r="F461" s="4"/>
      <c r="G461" s="4"/>
      <c r="R461" s="4"/>
      <c r="S461" s="4"/>
    </row>
    <row r="462" spans="6:19" ht="15.75">
      <c r="F462" s="4"/>
      <c r="G462" s="4"/>
      <c r="R462" s="4"/>
      <c r="S462" s="4"/>
    </row>
    <row r="463" spans="6:19" ht="15.75">
      <c r="F463" s="4"/>
      <c r="G463" s="4"/>
      <c r="R463" s="4"/>
      <c r="S463" s="4"/>
    </row>
    <row r="464" spans="6:19" ht="15.75">
      <c r="F464" s="4"/>
      <c r="G464" s="4"/>
      <c r="R464" s="4"/>
      <c r="S464" s="4"/>
    </row>
    <row r="465" spans="6:19" ht="15.75">
      <c r="F465" s="4"/>
      <c r="G465" s="4"/>
      <c r="R465" s="4"/>
      <c r="S465" s="4"/>
    </row>
    <row r="466" spans="6:19" ht="15.75">
      <c r="F466" s="4"/>
      <c r="G466" s="4"/>
      <c r="R466" s="4"/>
      <c r="S466" s="4"/>
    </row>
    <row r="467" spans="6:19" ht="15.75">
      <c r="F467" s="4"/>
      <c r="G467" s="4"/>
      <c r="R467" s="4"/>
      <c r="S467" s="4"/>
    </row>
    <row r="468" spans="6:19" ht="15.75">
      <c r="F468" s="4"/>
      <c r="G468" s="4"/>
      <c r="R468" s="4"/>
      <c r="S468" s="4"/>
    </row>
    <row r="469" spans="6:19" ht="15.75">
      <c r="F469" s="4"/>
      <c r="G469" s="4"/>
      <c r="R469" s="4"/>
      <c r="S469" s="4"/>
    </row>
    <row r="470" spans="6:19" ht="15.75">
      <c r="F470" s="4"/>
      <c r="G470" s="4"/>
      <c r="R470" s="4"/>
      <c r="S470" s="4"/>
    </row>
    <row r="471" spans="6:19" ht="15.75">
      <c r="F471" s="4"/>
      <c r="G471" s="4"/>
      <c r="R471" s="4"/>
      <c r="S471" s="4"/>
    </row>
    <row r="472" spans="6:19" ht="15.75">
      <c r="F472" s="4"/>
      <c r="G472" s="4"/>
      <c r="R472" s="4"/>
      <c r="S472" s="4"/>
    </row>
    <row r="473" spans="6:19" ht="15.75">
      <c r="F473" s="4"/>
      <c r="G473" s="4"/>
      <c r="R473" s="4"/>
      <c r="S473" s="4"/>
    </row>
    <row r="474" spans="6:19" ht="15.75">
      <c r="F474" s="4"/>
      <c r="G474" s="4"/>
      <c r="R474" s="4"/>
      <c r="S474" s="4"/>
    </row>
    <row r="475" spans="6:19" ht="15.75">
      <c r="F475" s="4"/>
      <c r="G475" s="4"/>
      <c r="R475" s="4"/>
      <c r="S475" s="4"/>
    </row>
    <row r="476" spans="6:19" ht="15.75">
      <c r="F476" s="4"/>
      <c r="G476" s="4"/>
      <c r="R476" s="4"/>
      <c r="S476" s="4"/>
    </row>
    <row r="477" spans="6:19" ht="15.75">
      <c r="F477" s="4"/>
      <c r="G477" s="4"/>
      <c r="R477" s="4"/>
      <c r="S477" s="4"/>
    </row>
    <row r="478" spans="6:19" ht="15.75">
      <c r="F478" s="4"/>
      <c r="G478" s="4"/>
      <c r="R478" s="4"/>
      <c r="S478" s="4"/>
    </row>
    <row r="479" spans="6:19" ht="15.75">
      <c r="F479" s="4"/>
      <c r="G479" s="4"/>
      <c r="R479" s="4"/>
      <c r="S479" s="4"/>
    </row>
    <row r="480" spans="6:19" ht="15.75">
      <c r="F480" s="4"/>
      <c r="G480" s="4"/>
      <c r="R480" s="4"/>
      <c r="S480" s="4"/>
    </row>
    <row r="481" spans="6:19" ht="15.75">
      <c r="F481" s="4"/>
      <c r="G481" s="4"/>
      <c r="R481" s="4"/>
      <c r="S481" s="4"/>
    </row>
    <row r="482" spans="6:19" ht="15.75">
      <c r="F482" s="4"/>
      <c r="G482" s="4"/>
      <c r="R482" s="4"/>
      <c r="S482" s="4"/>
    </row>
    <row r="483" spans="6:19" ht="15.75">
      <c r="F483" s="4"/>
      <c r="G483" s="4"/>
      <c r="R483" s="4"/>
      <c r="S483" s="4"/>
    </row>
    <row r="484" spans="6:19" ht="15.75">
      <c r="F484" s="4"/>
      <c r="G484" s="4"/>
      <c r="R484" s="4"/>
      <c r="S484" s="4"/>
    </row>
    <row r="485" spans="6:19" ht="15.75">
      <c r="F485" s="4"/>
      <c r="G485" s="4"/>
      <c r="R485" s="4"/>
      <c r="S485" s="4"/>
    </row>
    <row r="486" spans="6:19" ht="15.75">
      <c r="F486" s="4"/>
      <c r="G486" s="4"/>
      <c r="R486" s="4"/>
      <c r="S486" s="4"/>
    </row>
    <row r="487" spans="6:19" ht="15.75">
      <c r="F487" s="4"/>
      <c r="G487" s="4"/>
      <c r="R487" s="4"/>
      <c r="S487" s="4"/>
    </row>
    <row r="488" spans="6:19" ht="15.75">
      <c r="F488" s="4"/>
      <c r="G488" s="4"/>
      <c r="R488" s="4"/>
      <c r="S488" s="4"/>
    </row>
    <row r="489" spans="6:19" ht="15.75">
      <c r="F489" s="4"/>
      <c r="G489" s="4"/>
      <c r="R489" s="4"/>
      <c r="S489" s="4"/>
    </row>
    <row r="490" spans="6:19" ht="15.75">
      <c r="F490" s="4"/>
      <c r="G490" s="4"/>
      <c r="R490" s="4"/>
      <c r="S490" s="4"/>
    </row>
    <row r="491" spans="6:19" ht="15.75">
      <c r="F491" s="4"/>
      <c r="G491" s="4"/>
      <c r="R491" s="4"/>
      <c r="S491" s="4"/>
    </row>
    <row r="492" spans="6:19" ht="15.75">
      <c r="F492" s="4"/>
      <c r="G492" s="4"/>
      <c r="R492" s="4"/>
      <c r="S492" s="4"/>
    </row>
    <row r="493" spans="6:19" ht="15.75">
      <c r="F493" s="4"/>
      <c r="G493" s="4"/>
      <c r="R493" s="4"/>
      <c r="S493" s="4"/>
    </row>
    <row r="494" spans="6:19" ht="15.75">
      <c r="F494" s="4"/>
      <c r="G494" s="4"/>
      <c r="R494" s="4"/>
      <c r="S494" s="4"/>
    </row>
    <row r="495" spans="6:19" ht="15.75">
      <c r="F495" s="4"/>
      <c r="G495" s="4"/>
      <c r="R495" s="4"/>
      <c r="S495" s="4"/>
    </row>
    <row r="496" spans="6:19" ht="15.75">
      <c r="F496" s="4"/>
      <c r="G496" s="4"/>
      <c r="R496" s="4"/>
      <c r="S496" s="4"/>
    </row>
    <row r="497" spans="6:19" ht="15.75">
      <c r="F497" s="4"/>
      <c r="G497" s="4"/>
      <c r="R497" s="4"/>
      <c r="S497" s="4"/>
    </row>
    <row r="498" spans="6:19" ht="15.75">
      <c r="F498" s="4"/>
      <c r="G498" s="4"/>
      <c r="R498" s="4"/>
      <c r="S498" s="4"/>
    </row>
    <row r="499" spans="6:19" ht="15.75">
      <c r="F499" s="4"/>
      <c r="G499" s="4"/>
      <c r="R499" s="4"/>
      <c r="S499" s="4"/>
    </row>
    <row r="500" spans="6:19" ht="15.75">
      <c r="F500" s="4"/>
      <c r="G500" s="4"/>
      <c r="R500" s="4"/>
      <c r="S500" s="4"/>
    </row>
    <row r="501" spans="6:19" ht="15.75">
      <c r="F501" s="4"/>
      <c r="G501" s="4"/>
      <c r="R501" s="4"/>
      <c r="S501" s="4"/>
    </row>
    <row r="502" spans="6:19" ht="15.75">
      <c r="F502" s="4"/>
      <c r="G502" s="4"/>
      <c r="R502" s="4"/>
      <c r="S502" s="4"/>
    </row>
    <row r="503" spans="6:19" ht="15.75">
      <c r="F503" s="4"/>
      <c r="G503" s="4"/>
      <c r="R503" s="4"/>
      <c r="S503" s="4"/>
    </row>
    <row r="504" spans="6:19" ht="15.75">
      <c r="F504" s="4"/>
      <c r="G504" s="4"/>
      <c r="R504" s="4"/>
      <c r="S504" s="4"/>
    </row>
    <row r="505" spans="6:19" ht="15.75">
      <c r="F505" s="4"/>
      <c r="G505" s="4"/>
      <c r="R505" s="4"/>
      <c r="S505" s="4"/>
    </row>
    <row r="506" spans="6:19" ht="15.75">
      <c r="F506" s="4"/>
      <c r="G506" s="4"/>
      <c r="R506" s="4"/>
      <c r="S506" s="4"/>
    </row>
    <row r="507" spans="6:19" ht="15.75">
      <c r="F507" s="4"/>
      <c r="G507" s="4"/>
      <c r="R507" s="4"/>
      <c r="S507" s="4"/>
    </row>
    <row r="508" spans="6:19" ht="15.75">
      <c r="F508" s="4"/>
      <c r="G508" s="4"/>
      <c r="R508" s="4"/>
      <c r="S508" s="4"/>
    </row>
    <row r="509" spans="6:19" ht="15.75">
      <c r="F509" s="4"/>
      <c r="G509" s="4"/>
      <c r="R509" s="4"/>
      <c r="S509" s="4"/>
    </row>
    <row r="510" spans="6:19" ht="15.75">
      <c r="F510" s="4"/>
      <c r="G510" s="4"/>
      <c r="R510" s="4"/>
      <c r="S510" s="4"/>
    </row>
    <row r="511" spans="6:19" ht="15.75">
      <c r="F511" s="4"/>
      <c r="G511" s="4"/>
      <c r="R511" s="4"/>
      <c r="S511" s="4"/>
    </row>
    <row r="512" spans="6:19" ht="15.75">
      <c r="F512" s="4"/>
      <c r="G512" s="4"/>
      <c r="R512" s="4"/>
      <c r="S512" s="4"/>
    </row>
    <row r="513" spans="6:19" ht="15.75">
      <c r="F513" s="4"/>
      <c r="G513" s="4"/>
      <c r="R513" s="4"/>
      <c r="S513" s="4"/>
    </row>
    <row r="514" spans="6:19" ht="15.75">
      <c r="F514" s="4"/>
      <c r="G514" s="4"/>
      <c r="R514" s="4"/>
      <c r="S514" s="4"/>
    </row>
    <row r="515" spans="6:19" ht="15.75">
      <c r="F515" s="4"/>
      <c r="G515" s="4"/>
      <c r="R515" s="4"/>
      <c r="S515" s="4"/>
    </row>
    <row r="516" spans="6:19" ht="15.75">
      <c r="F516" s="4"/>
      <c r="G516" s="4"/>
      <c r="R516" s="4"/>
      <c r="S516" s="4"/>
    </row>
    <row r="517" spans="6:19" ht="15.75">
      <c r="F517" s="4"/>
      <c r="G517" s="4"/>
      <c r="R517" s="4"/>
      <c r="S517" s="4"/>
    </row>
    <row r="518" spans="6:19" ht="15.75">
      <c r="F518" s="4"/>
      <c r="G518" s="4"/>
      <c r="R518" s="4"/>
      <c r="S518" s="4"/>
    </row>
    <row r="519" spans="6:19" ht="15.75">
      <c r="F519" s="4"/>
      <c r="G519" s="4"/>
      <c r="R519" s="4"/>
      <c r="S519" s="4"/>
    </row>
    <row r="520" spans="6:19" ht="15.75">
      <c r="F520" s="4"/>
      <c r="G520" s="4"/>
      <c r="R520" s="4"/>
      <c r="S520" s="4"/>
    </row>
    <row r="521" spans="6:19" ht="15.75">
      <c r="F521" s="4"/>
      <c r="G521" s="4"/>
      <c r="R521" s="4"/>
      <c r="S521" s="4"/>
    </row>
    <row r="522" spans="6:19" ht="15.75">
      <c r="F522" s="4"/>
      <c r="G522" s="4"/>
      <c r="R522" s="4"/>
      <c r="S522" s="4"/>
    </row>
    <row r="523" spans="6:19" ht="15.75">
      <c r="F523" s="4"/>
      <c r="G523" s="4"/>
      <c r="R523" s="4"/>
      <c r="S523" s="4"/>
    </row>
    <row r="524" spans="6:19" ht="15.75">
      <c r="F524" s="4"/>
      <c r="G524" s="4"/>
      <c r="R524" s="4"/>
      <c r="S524" s="4"/>
    </row>
    <row r="525" spans="6:19" ht="15.75">
      <c r="F525" s="4"/>
      <c r="G525" s="4"/>
      <c r="R525" s="4"/>
      <c r="S525" s="4"/>
    </row>
    <row r="526" spans="6:19" ht="15.75">
      <c r="F526" s="4"/>
      <c r="G526" s="4"/>
      <c r="R526" s="4"/>
      <c r="S526" s="4"/>
    </row>
    <row r="527" spans="6:19" ht="15.75">
      <c r="F527" s="4"/>
      <c r="G527" s="4"/>
      <c r="R527" s="4"/>
      <c r="S527" s="4"/>
    </row>
    <row r="528" spans="6:19" ht="15.75">
      <c r="F528" s="4"/>
      <c r="G528" s="4"/>
      <c r="R528" s="4"/>
      <c r="S528" s="4"/>
    </row>
    <row r="529" spans="6:19" ht="15.75">
      <c r="F529" s="4"/>
      <c r="G529" s="4"/>
      <c r="R529" s="4"/>
      <c r="S529" s="4"/>
    </row>
    <row r="530" spans="6:19" ht="15.75">
      <c r="F530" s="4"/>
      <c r="G530" s="4"/>
      <c r="R530" s="4"/>
      <c r="S530" s="4"/>
    </row>
    <row r="531" spans="6:19" ht="15.75">
      <c r="F531" s="4"/>
      <c r="G531" s="4"/>
      <c r="R531" s="4"/>
      <c r="S531" s="4"/>
    </row>
    <row r="532" spans="6:19" ht="15.75">
      <c r="F532" s="4"/>
      <c r="G532" s="4"/>
      <c r="R532" s="4"/>
      <c r="S532" s="4"/>
    </row>
    <row r="533" spans="6:19" ht="15.75">
      <c r="F533" s="4"/>
      <c r="G533" s="4"/>
      <c r="R533" s="4"/>
      <c r="S533" s="4"/>
    </row>
    <row r="534" spans="6:19" ht="15.75">
      <c r="F534" s="4"/>
      <c r="G534" s="4"/>
      <c r="R534" s="4"/>
      <c r="S534" s="4"/>
    </row>
    <row r="535" spans="6:19" ht="15.75">
      <c r="F535" s="4"/>
      <c r="G535" s="4"/>
      <c r="R535" s="4"/>
      <c r="S535" s="4"/>
    </row>
    <row r="536" spans="6:19" ht="15.75">
      <c r="F536" s="4"/>
      <c r="G536" s="4"/>
      <c r="R536" s="4"/>
      <c r="S536" s="4"/>
    </row>
    <row r="537" spans="6:19" ht="15.75">
      <c r="F537" s="4"/>
      <c r="G537" s="4"/>
      <c r="R537" s="4"/>
      <c r="S537" s="4"/>
    </row>
    <row r="538" spans="6:19" ht="15.75">
      <c r="F538" s="4"/>
      <c r="G538" s="4"/>
      <c r="R538" s="4"/>
      <c r="S538" s="4"/>
    </row>
    <row r="539" spans="6:19" ht="15.75">
      <c r="F539" s="4"/>
      <c r="G539" s="4"/>
      <c r="R539" s="4"/>
      <c r="S539" s="4"/>
    </row>
    <row r="540" spans="6:19" ht="15.75">
      <c r="F540" s="4"/>
      <c r="G540" s="4"/>
      <c r="R540" s="4"/>
      <c r="S540" s="4"/>
    </row>
    <row r="541" spans="6:19" ht="15.75">
      <c r="F541" s="4"/>
      <c r="G541" s="4"/>
      <c r="R541" s="4"/>
      <c r="S541" s="4"/>
    </row>
    <row r="542" spans="6:19" ht="15.75">
      <c r="F542" s="4"/>
      <c r="G542" s="4"/>
      <c r="R542" s="4"/>
      <c r="S542" s="4"/>
    </row>
    <row r="543" spans="6:19" ht="15.75">
      <c r="F543" s="4"/>
      <c r="G543" s="4"/>
      <c r="R543" s="4"/>
      <c r="S543" s="4"/>
    </row>
    <row r="544" spans="6:19" ht="15.75">
      <c r="F544" s="4"/>
      <c r="G544" s="4"/>
      <c r="R544" s="4"/>
      <c r="S544" s="4"/>
    </row>
    <row r="545" spans="6:19" ht="15.75">
      <c r="F545" s="4"/>
      <c r="G545" s="4"/>
      <c r="R545" s="4"/>
      <c r="S545" s="4"/>
    </row>
    <row r="546" spans="6:19" ht="15.75">
      <c r="F546" s="4"/>
      <c r="G546" s="4"/>
      <c r="R546" s="4"/>
      <c r="S546" s="4"/>
    </row>
    <row r="547" spans="6:19" ht="15.75">
      <c r="F547" s="4"/>
      <c r="G547" s="4"/>
      <c r="R547" s="4"/>
      <c r="S547" s="4"/>
    </row>
    <row r="548" spans="6:19" ht="15.75">
      <c r="F548" s="4"/>
      <c r="G548" s="4"/>
      <c r="R548" s="4"/>
      <c r="S548" s="4"/>
    </row>
    <row r="549" spans="6:19" ht="15.75">
      <c r="F549" s="4"/>
      <c r="G549" s="4"/>
      <c r="R549" s="4"/>
      <c r="S549" s="4"/>
    </row>
    <row r="550" spans="6:19" ht="15.75">
      <c r="F550" s="4"/>
      <c r="G550" s="4"/>
      <c r="R550" s="4"/>
      <c r="S550" s="4"/>
    </row>
    <row r="551" spans="6:19" ht="15.75">
      <c r="F551" s="4"/>
      <c r="G551" s="4"/>
      <c r="R551" s="4"/>
      <c r="S551" s="4"/>
    </row>
    <row r="552" spans="6:19" ht="15.75">
      <c r="F552" s="4"/>
      <c r="G552" s="4"/>
      <c r="R552" s="4"/>
      <c r="S552" s="4"/>
    </row>
    <row r="553" spans="6:19" ht="15.75">
      <c r="F553" s="4"/>
      <c r="G553" s="4"/>
      <c r="R553" s="4"/>
      <c r="S553" s="4"/>
    </row>
    <row r="554" spans="6:19" ht="15.75">
      <c r="F554" s="4"/>
      <c r="G554" s="4"/>
      <c r="R554" s="4"/>
      <c r="S554" s="4"/>
    </row>
    <row r="555" spans="6:19" ht="15.75">
      <c r="F555" s="4"/>
      <c r="G555" s="4"/>
      <c r="R555" s="4"/>
      <c r="S555" s="4"/>
    </row>
    <row r="556" spans="6:19" ht="15.75">
      <c r="F556" s="4"/>
      <c r="G556" s="4"/>
      <c r="R556" s="4"/>
      <c r="S556" s="4"/>
    </row>
    <row r="557" spans="6:19" ht="15.75">
      <c r="F557" s="4"/>
      <c r="G557" s="4"/>
      <c r="R557" s="4"/>
      <c r="S557" s="4"/>
    </row>
    <row r="558" spans="6:19" ht="15.75">
      <c r="F558" s="4"/>
      <c r="G558" s="4"/>
      <c r="R558" s="4"/>
      <c r="S558" s="4"/>
    </row>
    <row r="559" spans="6:19" ht="15.75">
      <c r="F559" s="4"/>
      <c r="G559" s="4"/>
      <c r="R559" s="4"/>
      <c r="S559" s="4"/>
    </row>
    <row r="560" spans="6:19" ht="15.75">
      <c r="F560" s="4"/>
      <c r="G560" s="4"/>
      <c r="R560" s="4"/>
      <c r="S560" s="4"/>
    </row>
    <row r="561" spans="6:19" ht="15.75">
      <c r="F561" s="4"/>
      <c r="G561" s="4"/>
      <c r="R561" s="4"/>
      <c r="S561" s="4"/>
    </row>
    <row r="562" spans="6:19" ht="15.75">
      <c r="F562" s="4"/>
      <c r="G562" s="4"/>
      <c r="R562" s="4"/>
      <c r="S562" s="4"/>
    </row>
    <row r="563" spans="6:19" ht="15.75">
      <c r="F563" s="4"/>
      <c r="G563" s="4"/>
      <c r="R563" s="4"/>
      <c r="S563" s="4"/>
    </row>
    <row r="564" spans="6:19" ht="15.75">
      <c r="F564" s="4"/>
      <c r="G564" s="4"/>
      <c r="R564" s="4"/>
      <c r="S564" s="4"/>
    </row>
    <row r="565" spans="6:19" ht="15.75">
      <c r="F565" s="4"/>
      <c r="G565" s="4"/>
      <c r="R565" s="4"/>
      <c r="S565" s="4"/>
    </row>
    <row r="566" spans="6:19" ht="15.75">
      <c r="F566" s="4"/>
      <c r="G566" s="4"/>
      <c r="R566" s="4"/>
      <c r="S566" s="4"/>
    </row>
    <row r="567" spans="6:19" ht="15.75">
      <c r="F567" s="4"/>
      <c r="G567" s="4"/>
      <c r="R567" s="4"/>
      <c r="S567" s="4"/>
    </row>
    <row r="568" spans="6:19" ht="15.75">
      <c r="F568" s="4"/>
      <c r="G568" s="4"/>
      <c r="R568" s="4"/>
      <c r="S568" s="4"/>
    </row>
    <row r="569" spans="6:19" ht="15.75">
      <c r="F569" s="4"/>
      <c r="G569" s="4"/>
      <c r="R569" s="4"/>
      <c r="S569" s="4"/>
    </row>
    <row r="570" spans="6:19" ht="15.75">
      <c r="F570" s="4"/>
      <c r="G570" s="4"/>
      <c r="R570" s="4"/>
      <c r="S570" s="4"/>
    </row>
    <row r="571" spans="6:19" ht="15.75">
      <c r="F571" s="4"/>
      <c r="G571" s="4"/>
      <c r="R571" s="4"/>
      <c r="S571" s="4"/>
    </row>
    <row r="572" spans="6:19" ht="15.75">
      <c r="F572" s="4"/>
      <c r="G572" s="4"/>
      <c r="R572" s="4"/>
      <c r="S572" s="4"/>
    </row>
    <row r="573" spans="6:19" ht="15.75">
      <c r="F573" s="4"/>
      <c r="G573" s="4"/>
      <c r="R573" s="4"/>
      <c r="S573" s="4"/>
    </row>
    <row r="574" spans="6:19" ht="15.75">
      <c r="F574" s="4"/>
      <c r="G574" s="4"/>
      <c r="R574" s="4"/>
      <c r="S574" s="4"/>
    </row>
    <row r="575" spans="6:19" ht="15.75">
      <c r="F575" s="4"/>
      <c r="G575" s="4"/>
      <c r="R575" s="4"/>
      <c r="S575" s="4"/>
    </row>
    <row r="576" spans="6:19" ht="15.75">
      <c r="F576" s="4"/>
      <c r="G576" s="4"/>
      <c r="R576" s="4"/>
      <c r="S576" s="4"/>
    </row>
    <row r="577" spans="6:19" ht="15.75">
      <c r="F577" s="4"/>
      <c r="G577" s="4"/>
      <c r="R577" s="4"/>
      <c r="S577" s="4"/>
    </row>
    <row r="578" spans="6:19" ht="15.75">
      <c r="F578" s="4"/>
      <c r="G578" s="4"/>
      <c r="R578" s="4"/>
      <c r="S578" s="4"/>
    </row>
    <row r="579" spans="6:19" ht="15.75">
      <c r="F579" s="4"/>
      <c r="G579" s="4"/>
      <c r="R579" s="4"/>
      <c r="S579" s="4"/>
    </row>
    <row r="580" spans="6:19" ht="15.75">
      <c r="F580" s="4"/>
      <c r="G580" s="4"/>
      <c r="R580" s="4"/>
      <c r="S580" s="4"/>
    </row>
    <row r="581" spans="6:19" ht="15.75">
      <c r="F581" s="4"/>
      <c r="G581" s="4"/>
      <c r="R581" s="4"/>
      <c r="S581" s="4"/>
    </row>
    <row r="582" spans="6:19" ht="15.75">
      <c r="F582" s="4"/>
      <c r="G582" s="4"/>
      <c r="R582" s="4"/>
      <c r="S582" s="4"/>
    </row>
    <row r="583" spans="6:19" ht="15.75">
      <c r="F583" s="4"/>
      <c r="G583" s="4"/>
      <c r="R583" s="4"/>
      <c r="S583" s="4"/>
    </row>
    <row r="584" spans="6:19" ht="15.75">
      <c r="F584" s="4"/>
      <c r="G584" s="4"/>
      <c r="R584" s="4"/>
      <c r="S584" s="4"/>
    </row>
    <row r="585" spans="6:19" ht="15.75">
      <c r="F585" s="4"/>
      <c r="G585" s="4"/>
      <c r="R585" s="4"/>
      <c r="S585" s="4"/>
    </row>
    <row r="586" spans="6:19" ht="15.75">
      <c r="F586" s="4"/>
      <c r="G586" s="4"/>
      <c r="R586" s="4"/>
      <c r="S586" s="4"/>
    </row>
    <row r="587" spans="6:19" ht="15.75">
      <c r="F587" s="4"/>
      <c r="G587" s="4"/>
      <c r="R587" s="4"/>
      <c r="S587" s="4"/>
    </row>
    <row r="588" spans="6:19" ht="15.75">
      <c r="F588" s="4"/>
      <c r="G588" s="4"/>
      <c r="R588" s="4"/>
      <c r="S588" s="4"/>
    </row>
    <row r="589" spans="6:19" ht="15.75">
      <c r="F589" s="4"/>
      <c r="G589" s="4"/>
      <c r="R589" s="4"/>
      <c r="S589" s="4"/>
    </row>
    <row r="590" spans="6:19" ht="15.75">
      <c r="F590" s="4"/>
      <c r="G590" s="4"/>
      <c r="R590" s="4"/>
      <c r="S590" s="4"/>
    </row>
    <row r="591" spans="6:19" ht="15.75">
      <c r="F591" s="4"/>
      <c r="G591" s="4"/>
      <c r="R591" s="4"/>
      <c r="S591" s="4"/>
    </row>
    <row r="592" spans="6:19" ht="15.75">
      <c r="F592" s="4"/>
      <c r="G592" s="4"/>
      <c r="R592" s="4"/>
      <c r="S592" s="4"/>
    </row>
    <row r="593" spans="6:19" ht="15.75">
      <c r="F593" s="4"/>
      <c r="G593" s="4"/>
      <c r="R593" s="4"/>
      <c r="S593" s="4"/>
    </row>
    <row r="594" spans="6:19" ht="15.75">
      <c r="F594" s="4"/>
      <c r="G594" s="4"/>
      <c r="R594" s="4"/>
      <c r="S594" s="4"/>
    </row>
    <row r="595" spans="6:19" ht="15.75">
      <c r="F595" s="4"/>
      <c r="G595" s="4"/>
      <c r="R595" s="4"/>
      <c r="S595" s="4"/>
    </row>
    <row r="596" spans="6:19" ht="15.75">
      <c r="F596" s="4"/>
      <c r="G596" s="4"/>
      <c r="R596" s="4"/>
      <c r="S596" s="4"/>
    </row>
    <row r="597" spans="6:19" ht="15.75">
      <c r="F597" s="4"/>
      <c r="G597" s="4"/>
      <c r="R597" s="4"/>
      <c r="S597" s="4"/>
    </row>
    <row r="598" spans="6:19" ht="15.75">
      <c r="F598" s="4"/>
      <c r="G598" s="4"/>
      <c r="R598" s="4"/>
      <c r="S598" s="4"/>
    </row>
    <row r="599" spans="6:19" ht="15.75">
      <c r="F599" s="4"/>
      <c r="G599" s="4"/>
      <c r="R599" s="4"/>
      <c r="S599" s="4"/>
    </row>
    <row r="600" spans="6:19" ht="15.75">
      <c r="F600" s="4"/>
      <c r="G600" s="4"/>
      <c r="R600" s="4"/>
      <c r="S600" s="4"/>
    </row>
    <row r="601" spans="6:19" ht="15.75">
      <c r="F601" s="4"/>
      <c r="G601" s="4"/>
      <c r="R601" s="4"/>
      <c r="S601" s="4"/>
    </row>
    <row r="602" spans="6:19" ht="15.75">
      <c r="F602" s="4"/>
      <c r="G602" s="4"/>
      <c r="R602" s="4"/>
      <c r="S602" s="4"/>
    </row>
    <row r="603" spans="6:19" ht="15.75">
      <c r="F603" s="4"/>
      <c r="G603" s="4"/>
      <c r="R603" s="4"/>
      <c r="S603" s="4"/>
    </row>
    <row r="604" spans="6:19" ht="15.75">
      <c r="F604" s="4"/>
      <c r="G604" s="4"/>
      <c r="R604" s="4"/>
      <c r="S604" s="4"/>
    </row>
    <row r="605" spans="6:19" ht="15.75">
      <c r="F605" s="4"/>
      <c r="G605" s="4"/>
      <c r="R605" s="4"/>
      <c r="S605" s="4"/>
    </row>
    <row r="606" spans="6:19" ht="15.75">
      <c r="F606" s="4"/>
      <c r="G606" s="4"/>
      <c r="R606" s="4"/>
      <c r="S606" s="4"/>
    </row>
    <row r="607" spans="6:19" ht="15.75">
      <c r="F607" s="4"/>
      <c r="G607" s="4"/>
      <c r="R607" s="4"/>
      <c r="S607" s="4"/>
    </row>
    <row r="608" spans="6:19" ht="15.75">
      <c r="F608" s="4"/>
      <c r="G608" s="4"/>
      <c r="R608" s="4"/>
      <c r="S608" s="4"/>
    </row>
    <row r="609" spans="6:19" ht="15.75">
      <c r="F609" s="4"/>
      <c r="G609" s="4"/>
      <c r="R609" s="4"/>
      <c r="S609" s="4"/>
    </row>
    <row r="610" spans="6:19" ht="15.75">
      <c r="F610" s="4"/>
      <c r="G610" s="4"/>
      <c r="R610" s="4"/>
      <c r="S610" s="4"/>
    </row>
    <row r="611" spans="6:19" ht="15.75">
      <c r="F611" s="4"/>
      <c r="G611" s="4"/>
      <c r="R611" s="4"/>
      <c r="S611" s="4"/>
    </row>
    <row r="612" spans="6:19" ht="15.75">
      <c r="F612" s="4"/>
      <c r="G612" s="4"/>
      <c r="R612" s="4"/>
      <c r="S612" s="4"/>
    </row>
    <row r="613" spans="6:19" ht="15.75">
      <c r="F613" s="4"/>
      <c r="G613" s="4"/>
      <c r="R613" s="4"/>
      <c r="S613" s="4"/>
    </row>
    <row r="614" spans="6:19" ht="15.75">
      <c r="F614" s="4"/>
      <c r="G614" s="4"/>
      <c r="R614" s="4"/>
      <c r="S614" s="4"/>
    </row>
    <row r="615" spans="6:19" ht="15.75">
      <c r="F615" s="4"/>
      <c r="G615" s="4"/>
      <c r="R615" s="4"/>
      <c r="S615" s="4"/>
    </row>
    <row r="616" spans="6:19" ht="15.75">
      <c r="F616" s="4"/>
      <c r="G616" s="4"/>
      <c r="R616" s="4"/>
      <c r="S616" s="4"/>
    </row>
    <row r="617" spans="6:19" ht="15.75">
      <c r="F617" s="4"/>
      <c r="G617" s="4"/>
      <c r="R617" s="4"/>
      <c r="S617" s="4"/>
    </row>
    <row r="618" spans="6:19" ht="15.75">
      <c r="F618" s="4"/>
      <c r="G618" s="4"/>
      <c r="R618" s="4"/>
      <c r="S618" s="4"/>
    </row>
    <row r="619" spans="6:19" ht="15.75">
      <c r="F619" s="4"/>
      <c r="G619" s="4"/>
      <c r="R619" s="4"/>
      <c r="S619" s="4"/>
    </row>
    <row r="620" spans="6:19" ht="15.75">
      <c r="F620" s="4"/>
      <c r="G620" s="4"/>
      <c r="R620" s="4"/>
      <c r="S620" s="4"/>
    </row>
    <row r="621" spans="6:19" ht="15.75">
      <c r="F621" s="4"/>
      <c r="G621" s="4"/>
      <c r="R621" s="4"/>
      <c r="S621" s="4"/>
    </row>
    <row r="622" spans="6:19" ht="15.75">
      <c r="F622" s="4"/>
      <c r="G622" s="4"/>
      <c r="R622" s="4"/>
      <c r="S622" s="4"/>
    </row>
    <row r="623" spans="6:19" ht="15.75">
      <c r="F623" s="4"/>
      <c r="G623" s="4"/>
      <c r="R623" s="4"/>
      <c r="S623" s="4"/>
    </row>
    <row r="624" spans="6:19" ht="15.75">
      <c r="F624" s="4"/>
      <c r="G624" s="4"/>
      <c r="R624" s="4"/>
      <c r="S624" s="4"/>
    </row>
    <row r="625" spans="6:19" ht="15.75">
      <c r="F625" s="4"/>
      <c r="G625" s="4"/>
      <c r="R625" s="4"/>
      <c r="S625" s="4"/>
    </row>
    <row r="626" spans="6:19" ht="15.75">
      <c r="F626" s="4"/>
      <c r="G626" s="4"/>
      <c r="R626" s="4"/>
      <c r="S626" s="4"/>
    </row>
    <row r="627" spans="6:19" ht="15.75">
      <c r="F627" s="4"/>
      <c r="G627" s="4"/>
      <c r="R627" s="4"/>
      <c r="S627" s="4"/>
    </row>
    <row r="628" spans="6:19" ht="15.75">
      <c r="F628" s="4"/>
      <c r="G628" s="4"/>
      <c r="R628" s="4"/>
      <c r="S628" s="4"/>
    </row>
    <row r="629" spans="6:19" ht="15.75">
      <c r="F629" s="4"/>
      <c r="G629" s="4"/>
      <c r="R629" s="4"/>
      <c r="S629" s="4"/>
    </row>
    <row r="630" spans="6:19" ht="15.75">
      <c r="F630" s="4"/>
      <c r="G630" s="4"/>
      <c r="R630" s="4"/>
      <c r="S630" s="4"/>
    </row>
    <row r="631" spans="6:19" ht="15.75">
      <c r="F631" s="4"/>
      <c r="G631" s="4"/>
      <c r="R631" s="4"/>
      <c r="S631" s="4"/>
    </row>
    <row r="632" spans="6:19" ht="15.75">
      <c r="F632" s="4"/>
      <c r="G632" s="4"/>
      <c r="R632" s="4"/>
      <c r="S632" s="4"/>
    </row>
    <row r="633" spans="6:19" ht="15.75">
      <c r="F633" s="4"/>
      <c r="G633" s="4"/>
      <c r="R633" s="4"/>
      <c r="S633" s="4"/>
    </row>
    <row r="634" spans="6:19" ht="15.75">
      <c r="F634" s="4"/>
      <c r="G634" s="4"/>
      <c r="R634" s="4"/>
      <c r="S634" s="4"/>
    </row>
    <row r="635" spans="6:19" ht="15.75">
      <c r="F635" s="4"/>
      <c r="G635" s="4"/>
      <c r="R635" s="4"/>
      <c r="S635" s="4"/>
    </row>
    <row r="636" spans="6:19" ht="15.75">
      <c r="F636" s="4"/>
      <c r="G636" s="4"/>
      <c r="R636" s="4"/>
      <c r="S636" s="4"/>
    </row>
    <row r="637" spans="6:19" ht="15.75">
      <c r="F637" s="4"/>
      <c r="G637" s="4"/>
      <c r="R637" s="4"/>
      <c r="S637" s="4"/>
    </row>
    <row r="638" spans="6:19" ht="15.75">
      <c r="F638" s="4"/>
      <c r="G638" s="4"/>
      <c r="R638" s="4"/>
      <c r="S638" s="4"/>
    </row>
    <row r="639" spans="6:19" ht="15.75">
      <c r="F639" s="4"/>
      <c r="G639" s="4"/>
      <c r="R639" s="4"/>
      <c r="S639" s="4"/>
    </row>
    <row r="640" spans="6:19" ht="15.75">
      <c r="F640" s="4"/>
      <c r="G640" s="4"/>
      <c r="R640" s="4"/>
      <c r="S640" s="4"/>
    </row>
    <row r="641" spans="6:19" ht="15.75">
      <c r="F641" s="4"/>
      <c r="G641" s="4"/>
      <c r="R641" s="4"/>
      <c r="S641" s="4"/>
    </row>
    <row r="642" spans="6:19" ht="15.75">
      <c r="F642" s="4"/>
      <c r="G642" s="4"/>
      <c r="R642" s="4"/>
      <c r="S642" s="4"/>
    </row>
    <row r="643" spans="6:19" ht="15.75">
      <c r="F643" s="4"/>
      <c r="G643" s="4"/>
      <c r="R643" s="4"/>
      <c r="S643" s="4"/>
    </row>
    <row r="644" spans="6:19" ht="15.75">
      <c r="F644" s="4"/>
      <c r="G644" s="4"/>
      <c r="R644" s="4"/>
      <c r="S644" s="4"/>
    </row>
    <row r="645" spans="6:19" ht="15.75">
      <c r="F645" s="4"/>
      <c r="G645" s="4"/>
      <c r="R645" s="4"/>
      <c r="S645" s="4"/>
    </row>
    <row r="646" spans="6:19" ht="15.75">
      <c r="F646" s="4"/>
      <c r="G646" s="4"/>
      <c r="R646" s="4"/>
      <c r="S646" s="4"/>
    </row>
    <row r="647" spans="6:19" ht="15.75">
      <c r="F647" s="4"/>
      <c r="G647" s="4"/>
      <c r="R647" s="4"/>
      <c r="S647" s="4"/>
    </row>
    <row r="648" spans="6:19" ht="15.75">
      <c r="F648" s="4"/>
      <c r="G648" s="4"/>
      <c r="R648" s="4"/>
      <c r="S648" s="4"/>
    </row>
    <row r="649" spans="6:19" ht="15.75">
      <c r="F649" s="4"/>
      <c r="G649" s="4"/>
      <c r="R649" s="4"/>
      <c r="S649" s="4"/>
    </row>
    <row r="650" spans="6:19" ht="15.75">
      <c r="F650" s="4"/>
      <c r="G650" s="4"/>
      <c r="R650" s="4"/>
      <c r="S650" s="4"/>
    </row>
    <row r="651" spans="6:19" ht="15.75">
      <c r="F651" s="4"/>
      <c r="G651" s="4"/>
      <c r="R651" s="4"/>
      <c r="S651" s="4"/>
    </row>
    <row r="652" spans="6:19" ht="15.75">
      <c r="F652" s="4"/>
      <c r="G652" s="4"/>
      <c r="R652" s="4"/>
      <c r="S652" s="4"/>
    </row>
    <row r="653" spans="6:19" ht="15.75">
      <c r="F653" s="4"/>
      <c r="G653" s="4"/>
      <c r="R653" s="4"/>
      <c r="S653" s="4"/>
    </row>
    <row r="654" spans="6:19" ht="15.75">
      <c r="F654" s="4"/>
      <c r="G654" s="4"/>
      <c r="R654" s="4"/>
      <c r="S654" s="4"/>
    </row>
    <row r="655" spans="6:19" ht="15.75">
      <c r="F655" s="4"/>
      <c r="G655" s="4"/>
      <c r="R655" s="4"/>
      <c r="S655" s="4"/>
    </row>
    <row r="656" spans="6:19" ht="15.75">
      <c r="F656" s="4"/>
      <c r="G656" s="4"/>
      <c r="R656" s="4"/>
      <c r="S656" s="4"/>
    </row>
    <row r="657" spans="6:19" ht="15.75">
      <c r="F657" s="4"/>
      <c r="G657" s="4"/>
      <c r="R657" s="4"/>
      <c r="S657" s="4"/>
    </row>
    <row r="658" spans="6:19" ht="15.75">
      <c r="F658" s="4"/>
      <c r="G658" s="4"/>
      <c r="R658" s="4"/>
      <c r="S658" s="4"/>
    </row>
    <row r="659" spans="6:19" ht="15.75">
      <c r="F659" s="4"/>
      <c r="G659" s="4"/>
      <c r="R659" s="4"/>
      <c r="S659" s="4"/>
    </row>
    <row r="660" spans="6:19" ht="15.75">
      <c r="F660" s="4"/>
      <c r="G660" s="4"/>
      <c r="R660" s="4"/>
      <c r="S660" s="4"/>
    </row>
    <row r="661" spans="6:19" ht="15.75">
      <c r="F661" s="4"/>
      <c r="G661" s="4"/>
      <c r="R661" s="4"/>
      <c r="S661" s="4"/>
    </row>
    <row r="662" spans="6:19" ht="15.75">
      <c r="F662" s="4"/>
      <c r="G662" s="4"/>
      <c r="R662" s="4"/>
      <c r="S662" s="4"/>
    </row>
    <row r="663" spans="6:19" ht="15.75">
      <c r="F663" s="4"/>
      <c r="G663" s="4"/>
      <c r="R663" s="4"/>
      <c r="S663" s="4"/>
    </row>
    <row r="664" spans="6:19" ht="15.75">
      <c r="F664" s="4"/>
      <c r="G664" s="4"/>
      <c r="R664" s="4"/>
      <c r="S664" s="4"/>
    </row>
    <row r="665" spans="6:19" ht="15.75">
      <c r="F665" s="4"/>
      <c r="G665" s="4"/>
      <c r="R665" s="4"/>
      <c r="S665" s="4"/>
    </row>
    <row r="666" spans="6:19" ht="15.75">
      <c r="F666" s="4"/>
      <c r="G666" s="4"/>
      <c r="R666" s="4"/>
      <c r="S666" s="4"/>
    </row>
    <row r="667" spans="6:19" ht="15.75">
      <c r="F667" s="4"/>
      <c r="G667" s="4"/>
      <c r="R667" s="4"/>
      <c r="S667" s="4"/>
    </row>
    <row r="668" spans="6:19" ht="15.75">
      <c r="F668" s="4"/>
      <c r="G668" s="4"/>
      <c r="R668" s="4"/>
      <c r="S668" s="4"/>
    </row>
    <row r="669" spans="6:19" ht="15.75">
      <c r="F669" s="4"/>
      <c r="G669" s="4"/>
      <c r="R669" s="4"/>
      <c r="S669" s="4"/>
    </row>
    <row r="670" spans="6:19" ht="15.75">
      <c r="F670" s="4"/>
      <c r="G670" s="4"/>
      <c r="R670" s="4"/>
      <c r="S670" s="4"/>
    </row>
    <row r="671" spans="6:19" ht="15.75">
      <c r="F671" s="4"/>
      <c r="G671" s="4"/>
      <c r="R671" s="4"/>
      <c r="S671" s="4"/>
    </row>
    <row r="672" spans="6:19" ht="15.75">
      <c r="F672" s="4"/>
      <c r="G672" s="4"/>
      <c r="R672" s="4"/>
      <c r="S672" s="4"/>
    </row>
    <row r="673" spans="6:19" ht="15.75">
      <c r="F673" s="4"/>
      <c r="G673" s="4"/>
      <c r="R673" s="4"/>
      <c r="S673" s="4"/>
    </row>
    <row r="674" spans="6:19" ht="15.75">
      <c r="F674" s="4"/>
      <c r="G674" s="4"/>
      <c r="R674" s="4"/>
      <c r="S674" s="4"/>
    </row>
    <row r="675" spans="6:19" ht="15.75">
      <c r="F675" s="4"/>
      <c r="G675" s="4"/>
      <c r="R675" s="4"/>
      <c r="S675" s="4"/>
    </row>
    <row r="676" spans="6:19" ht="15.75">
      <c r="F676" s="4"/>
      <c r="G676" s="4"/>
      <c r="R676" s="4"/>
      <c r="S676" s="4"/>
    </row>
    <row r="677" spans="6:19" ht="15.75">
      <c r="F677" s="4"/>
      <c r="G677" s="4"/>
      <c r="R677" s="4"/>
      <c r="S677" s="4"/>
    </row>
    <row r="678" spans="6:19" ht="15.75">
      <c r="F678" s="4"/>
      <c r="G678" s="4"/>
      <c r="R678" s="4"/>
      <c r="S678" s="4"/>
    </row>
    <row r="679" spans="6:19" ht="15.75">
      <c r="F679" s="4"/>
      <c r="G679" s="4"/>
      <c r="R679" s="4"/>
      <c r="S679" s="4"/>
    </row>
    <row r="680" spans="6:19" ht="15.75">
      <c r="F680" s="4"/>
      <c r="G680" s="4"/>
      <c r="R680" s="4"/>
      <c r="S680" s="4"/>
    </row>
    <row r="681" spans="6:19" ht="15.75">
      <c r="F681" s="4"/>
      <c r="G681" s="4"/>
      <c r="R681" s="4"/>
      <c r="S681" s="4"/>
    </row>
    <row r="682" spans="6:19" ht="15.75">
      <c r="F682" s="4"/>
      <c r="G682" s="4"/>
      <c r="R682" s="4"/>
      <c r="S682" s="4"/>
    </row>
    <row r="683" spans="6:19" ht="15.75">
      <c r="F683" s="4"/>
      <c r="G683" s="4"/>
      <c r="R683" s="4"/>
      <c r="S683" s="4"/>
    </row>
    <row r="684" spans="6:19" ht="15.75">
      <c r="F684" s="4"/>
      <c r="G684" s="4"/>
      <c r="R684" s="4"/>
      <c r="S684" s="4"/>
    </row>
    <row r="685" spans="6:19" ht="15.75">
      <c r="F685" s="4"/>
      <c r="G685" s="4"/>
      <c r="R685" s="4"/>
      <c r="S685" s="4"/>
    </row>
    <row r="686" spans="6:19" ht="15.75">
      <c r="F686" s="4"/>
      <c r="G686" s="4"/>
      <c r="R686" s="4"/>
      <c r="S686" s="4"/>
    </row>
    <row r="687" spans="6:19" ht="15.75">
      <c r="F687" s="4"/>
      <c r="G687" s="4"/>
      <c r="R687" s="4"/>
      <c r="S687" s="4"/>
    </row>
    <row r="688" spans="6:19" ht="15.75">
      <c r="F688" s="4"/>
      <c r="G688" s="4"/>
      <c r="R688" s="4"/>
      <c r="S688" s="4"/>
    </row>
    <row r="689" spans="6:19" ht="15.75">
      <c r="F689" s="4"/>
      <c r="G689" s="4"/>
      <c r="R689" s="4"/>
      <c r="S689" s="4"/>
    </row>
    <row r="690" spans="6:19" ht="15.75">
      <c r="F690" s="4"/>
      <c r="G690" s="4"/>
      <c r="R690" s="4"/>
      <c r="S690" s="4"/>
    </row>
    <row r="691" spans="6:19" ht="15.75">
      <c r="F691" s="4"/>
      <c r="G691" s="4"/>
      <c r="R691" s="4"/>
      <c r="S691" s="4"/>
    </row>
    <row r="692" spans="6:19" ht="15.75">
      <c r="F692" s="4"/>
      <c r="G692" s="4"/>
      <c r="R692" s="4"/>
      <c r="S692" s="4"/>
    </row>
    <row r="693" spans="6:19" ht="15.75">
      <c r="F693" s="4"/>
      <c r="G693" s="4"/>
      <c r="R693" s="4"/>
      <c r="S693" s="4"/>
    </row>
    <row r="694" spans="6:19" ht="15.75">
      <c r="F694" s="4"/>
      <c r="G694" s="4"/>
      <c r="R694" s="4"/>
      <c r="S694" s="4"/>
    </row>
    <row r="695" spans="6:19" ht="15.75">
      <c r="F695" s="4"/>
      <c r="G695" s="4"/>
      <c r="R695" s="4"/>
      <c r="S695" s="4"/>
    </row>
    <row r="696" spans="6:19" ht="15.75">
      <c r="F696" s="4"/>
      <c r="G696" s="4"/>
      <c r="R696" s="4"/>
      <c r="S696" s="4"/>
    </row>
    <row r="697" spans="6:19" ht="15.75">
      <c r="F697" s="4"/>
      <c r="G697" s="4"/>
      <c r="R697" s="4"/>
      <c r="S697" s="4"/>
    </row>
    <row r="698" spans="6:19" ht="15.75">
      <c r="F698" s="4"/>
      <c r="G698" s="4"/>
      <c r="R698" s="4"/>
      <c r="S698" s="4"/>
    </row>
    <row r="699" spans="6:19" ht="15.75">
      <c r="F699" s="4"/>
      <c r="G699" s="4"/>
      <c r="R699" s="4"/>
      <c r="S699" s="4"/>
    </row>
    <row r="700" spans="6:19" ht="15.75">
      <c r="F700" s="4"/>
      <c r="G700" s="4"/>
      <c r="R700" s="4"/>
      <c r="S700" s="4"/>
    </row>
    <row r="701" spans="6:19" ht="15.75">
      <c r="F701" s="4"/>
      <c r="G701" s="4"/>
      <c r="R701" s="4"/>
      <c r="S701" s="4"/>
    </row>
    <row r="702" spans="6:19" ht="15.75">
      <c r="F702" s="4"/>
      <c r="G702" s="4"/>
      <c r="R702" s="4"/>
      <c r="S702" s="4"/>
    </row>
    <row r="703" spans="6:19" ht="15.75">
      <c r="F703" s="4"/>
      <c r="G703" s="4"/>
      <c r="R703" s="4"/>
      <c r="S703" s="4"/>
    </row>
    <row r="704" spans="6:19" ht="15.75">
      <c r="F704" s="4"/>
      <c r="G704" s="4"/>
      <c r="R704" s="4"/>
      <c r="S704" s="4"/>
    </row>
    <row r="705" spans="6:19" ht="15.75">
      <c r="F705" s="4"/>
      <c r="G705" s="4"/>
      <c r="R705" s="4"/>
      <c r="S705" s="4"/>
    </row>
    <row r="706" spans="6:19" ht="15.75">
      <c r="F706" s="4"/>
      <c r="G706" s="4"/>
      <c r="R706" s="4"/>
      <c r="S706" s="4"/>
    </row>
    <row r="707" spans="6:19" ht="15.75">
      <c r="F707" s="4"/>
      <c r="G707" s="4"/>
      <c r="R707" s="4"/>
      <c r="S707" s="4"/>
    </row>
    <row r="708" spans="6:19" ht="15.75">
      <c r="F708" s="4"/>
      <c r="G708" s="4"/>
      <c r="R708" s="4"/>
      <c r="S708" s="4"/>
    </row>
    <row r="709" spans="6:19" ht="15.75">
      <c r="F709" s="4"/>
      <c r="G709" s="4"/>
      <c r="R709" s="4"/>
      <c r="S709" s="4"/>
    </row>
    <row r="710" spans="6:19" ht="15.75">
      <c r="F710" s="4"/>
      <c r="G710" s="4"/>
      <c r="R710" s="4"/>
      <c r="S710" s="4"/>
    </row>
    <row r="711" spans="6:19" ht="15.75">
      <c r="F711" s="4"/>
      <c r="G711" s="4"/>
      <c r="R711" s="4"/>
      <c r="S711" s="4"/>
    </row>
    <row r="712" spans="6:19" ht="15.75">
      <c r="F712" s="4"/>
      <c r="G712" s="4"/>
      <c r="R712" s="4"/>
      <c r="S712" s="4"/>
    </row>
    <row r="713" spans="6:19" ht="15.75">
      <c r="F713" s="4"/>
      <c r="G713" s="4"/>
      <c r="R713" s="4"/>
      <c r="S713" s="4"/>
    </row>
    <row r="714" spans="6:19" ht="15.75">
      <c r="F714" s="4"/>
      <c r="G714" s="4"/>
      <c r="R714" s="4"/>
      <c r="S714" s="4"/>
    </row>
    <row r="715" spans="6:19" ht="15.75">
      <c r="F715" s="4"/>
      <c r="G715" s="4"/>
      <c r="R715" s="4"/>
      <c r="S715" s="4"/>
    </row>
    <row r="716" spans="6:19" ht="15.75">
      <c r="F716" s="4"/>
      <c r="G716" s="4"/>
      <c r="R716" s="4"/>
      <c r="S716" s="4"/>
    </row>
    <row r="717" spans="6:19" ht="15.75">
      <c r="F717" s="4"/>
      <c r="G717" s="4"/>
      <c r="R717" s="4"/>
      <c r="S717" s="4"/>
    </row>
    <row r="718" spans="6:19" ht="15.75">
      <c r="F718" s="4"/>
      <c r="G718" s="4"/>
      <c r="R718" s="4"/>
      <c r="S718" s="4"/>
    </row>
    <row r="719" spans="6:19" ht="15.75">
      <c r="F719" s="4"/>
      <c r="G719" s="4"/>
      <c r="R719" s="4"/>
      <c r="S719" s="4"/>
    </row>
    <row r="720" spans="6:19" ht="15.75">
      <c r="F720" s="4"/>
      <c r="G720" s="4"/>
      <c r="R720" s="4"/>
      <c r="S720" s="4"/>
    </row>
    <row r="721" spans="6:19" ht="15.75">
      <c r="F721" s="4"/>
      <c r="G721" s="4"/>
      <c r="R721" s="4"/>
      <c r="S721" s="4"/>
    </row>
    <row r="722" spans="6:19" ht="15.75">
      <c r="F722" s="4"/>
      <c r="G722" s="4"/>
      <c r="R722" s="4"/>
      <c r="S722" s="4"/>
    </row>
    <row r="723" spans="6:19" ht="15.75">
      <c r="F723" s="4"/>
      <c r="G723" s="4"/>
      <c r="R723" s="4"/>
      <c r="S723" s="4"/>
    </row>
    <row r="724" spans="6:19" ht="15.75">
      <c r="F724" s="4"/>
      <c r="G724" s="4"/>
      <c r="R724" s="4"/>
      <c r="S724" s="4"/>
    </row>
    <row r="725" spans="6:19" ht="15.75">
      <c r="F725" s="4"/>
      <c r="G725" s="4"/>
      <c r="R725" s="4"/>
      <c r="S725" s="4"/>
    </row>
    <row r="726" spans="6:19" ht="15.75">
      <c r="F726" s="4"/>
      <c r="G726" s="4"/>
      <c r="R726" s="4"/>
      <c r="S726" s="4"/>
    </row>
    <row r="727" spans="6:19" ht="15.75">
      <c r="F727" s="4"/>
      <c r="G727" s="4"/>
      <c r="R727" s="4"/>
      <c r="S727" s="4"/>
    </row>
    <row r="728" spans="6:19" ht="15.75">
      <c r="F728" s="4"/>
      <c r="G728" s="4"/>
      <c r="R728" s="4"/>
      <c r="S728" s="4"/>
    </row>
    <row r="729" spans="6:19" ht="15.75">
      <c r="F729" s="4"/>
      <c r="G729" s="4"/>
      <c r="R729" s="4"/>
      <c r="S729" s="4"/>
    </row>
    <row r="730" spans="6:19" ht="15.75">
      <c r="F730" s="4"/>
      <c r="G730" s="4"/>
      <c r="R730" s="4"/>
      <c r="S730" s="4"/>
    </row>
    <row r="731" spans="6:19" ht="15.75">
      <c r="F731" s="4"/>
      <c r="G731" s="4"/>
      <c r="R731" s="4"/>
      <c r="S731" s="4"/>
    </row>
    <row r="732" spans="6:19" ht="15.75">
      <c r="F732" s="4"/>
      <c r="G732" s="4"/>
      <c r="R732" s="4"/>
      <c r="S732" s="4"/>
    </row>
    <row r="733" spans="6:19" ht="15.75">
      <c r="F733" s="4"/>
      <c r="G733" s="4"/>
      <c r="R733" s="4"/>
      <c r="S733" s="4"/>
    </row>
    <row r="734" spans="6:19" ht="15.75">
      <c r="F734" s="4"/>
      <c r="G734" s="4"/>
      <c r="R734" s="4"/>
      <c r="S734" s="4"/>
    </row>
    <row r="735" spans="6:19" ht="15.75">
      <c r="F735" s="4"/>
      <c r="G735" s="4"/>
      <c r="R735" s="4"/>
      <c r="S735" s="4"/>
    </row>
    <row r="736" spans="6:19" ht="15.75">
      <c r="F736" s="4"/>
      <c r="G736" s="4"/>
      <c r="R736" s="4"/>
      <c r="S736" s="4"/>
    </row>
    <row r="737" spans="6:19" ht="15.75">
      <c r="F737" s="4"/>
      <c r="G737" s="4"/>
      <c r="R737" s="4"/>
      <c r="S737" s="4"/>
    </row>
    <row r="738" spans="6:19" ht="15.75">
      <c r="F738" s="4"/>
      <c r="G738" s="4"/>
      <c r="R738" s="4"/>
      <c r="S738" s="4"/>
    </row>
    <row r="739" spans="6:19" ht="15.75">
      <c r="F739" s="4"/>
      <c r="G739" s="4"/>
      <c r="R739" s="4"/>
      <c r="S739" s="4"/>
    </row>
    <row r="740" spans="6:19" ht="15.75">
      <c r="F740" s="4"/>
      <c r="G740" s="4"/>
      <c r="R740" s="4"/>
      <c r="S740" s="4"/>
    </row>
    <row r="741" spans="6:19" ht="15.75">
      <c r="F741" s="4"/>
      <c r="G741" s="4"/>
      <c r="R741" s="4"/>
      <c r="S741" s="4"/>
    </row>
    <row r="742" spans="6:19" ht="15.75">
      <c r="F742" s="4"/>
      <c r="G742" s="4"/>
      <c r="R742" s="4"/>
      <c r="S742" s="4"/>
    </row>
    <row r="743" spans="6:19" ht="15.75">
      <c r="F743" s="4"/>
      <c r="G743" s="4"/>
      <c r="R743" s="4"/>
      <c r="S743" s="4"/>
    </row>
    <row r="744" spans="6:19" ht="15.75">
      <c r="F744" s="4"/>
      <c r="G744" s="4"/>
      <c r="R744" s="4"/>
      <c r="S744" s="4"/>
    </row>
    <row r="745" spans="6:19" ht="15.75">
      <c r="F745" s="4"/>
      <c r="G745" s="4"/>
      <c r="R745" s="4"/>
      <c r="S745" s="4"/>
    </row>
    <row r="746" spans="6:19" ht="15.75">
      <c r="F746" s="4"/>
      <c r="G746" s="4"/>
      <c r="R746" s="4"/>
      <c r="S746" s="4"/>
    </row>
    <row r="747" spans="6:19" ht="15.75">
      <c r="F747" s="4"/>
      <c r="G747" s="4"/>
      <c r="R747" s="4"/>
      <c r="S747" s="4"/>
    </row>
    <row r="748" spans="6:19" ht="15.75">
      <c r="F748" s="4"/>
      <c r="G748" s="4"/>
      <c r="R748" s="4"/>
      <c r="S748" s="4"/>
    </row>
    <row r="749" spans="6:19" ht="15.75">
      <c r="F749" s="4"/>
      <c r="G749" s="4"/>
      <c r="R749" s="4"/>
      <c r="S749" s="4"/>
    </row>
    <row r="750" spans="6:19" ht="15.75">
      <c r="F750" s="4"/>
      <c r="G750" s="4"/>
      <c r="R750" s="4"/>
      <c r="S750" s="4"/>
    </row>
    <row r="751" spans="6:19" ht="15.75">
      <c r="F751" s="4"/>
      <c r="G751" s="4"/>
      <c r="R751" s="4"/>
      <c r="S751" s="4"/>
    </row>
    <row r="752" spans="6:19" ht="15.75">
      <c r="F752" s="4"/>
      <c r="G752" s="4"/>
      <c r="R752" s="4"/>
      <c r="S752" s="4"/>
    </row>
    <row r="753" spans="6:19" ht="15.75">
      <c r="F753" s="4"/>
      <c r="G753" s="4"/>
      <c r="R753" s="4"/>
      <c r="S753" s="4"/>
    </row>
    <row r="754" spans="6:19" ht="15.75">
      <c r="F754" s="4"/>
      <c r="G754" s="4"/>
      <c r="R754" s="4"/>
      <c r="S754" s="4"/>
    </row>
    <row r="755" spans="6:19" ht="15.75">
      <c r="F755" s="4"/>
      <c r="G755" s="4"/>
      <c r="R755" s="4"/>
      <c r="S755" s="4"/>
    </row>
    <row r="756" spans="6:19" ht="15.75">
      <c r="F756" s="4"/>
      <c r="G756" s="4"/>
      <c r="R756" s="4"/>
      <c r="S756" s="4"/>
    </row>
    <row r="757" spans="6:19" ht="15.75">
      <c r="F757" s="4"/>
      <c r="G757" s="4"/>
      <c r="R757" s="4"/>
      <c r="S757" s="4"/>
    </row>
    <row r="758" spans="6:19" ht="15.75">
      <c r="F758" s="4"/>
      <c r="G758" s="4"/>
      <c r="R758" s="4"/>
      <c r="S758" s="4"/>
    </row>
    <row r="759" spans="6:19" ht="15.75">
      <c r="F759" s="4"/>
      <c r="G759" s="4"/>
      <c r="R759" s="4"/>
      <c r="S759" s="4"/>
    </row>
    <row r="760" spans="6:19" ht="15.75">
      <c r="F760" s="4"/>
      <c r="G760" s="4"/>
      <c r="R760" s="4"/>
      <c r="S760" s="4"/>
    </row>
    <row r="761" spans="6:19" ht="15.75">
      <c r="F761" s="4"/>
      <c r="G761" s="4"/>
      <c r="R761" s="4"/>
      <c r="S761" s="4"/>
    </row>
    <row r="762" spans="6:19" ht="15.75">
      <c r="F762" s="4"/>
      <c r="G762" s="4"/>
      <c r="R762" s="4"/>
      <c r="S762" s="4"/>
    </row>
    <row r="763" spans="6:19" ht="15.75">
      <c r="F763" s="4"/>
      <c r="G763" s="4"/>
      <c r="R763" s="4"/>
      <c r="S763" s="4"/>
    </row>
    <row r="764" spans="6:19" ht="15.75">
      <c r="F764" s="4"/>
      <c r="G764" s="4"/>
      <c r="R764" s="4"/>
      <c r="S764" s="4"/>
    </row>
    <row r="765" spans="6:19" ht="15.75">
      <c r="F765" s="4"/>
      <c r="G765" s="4"/>
      <c r="R765" s="4"/>
      <c r="S765" s="4"/>
    </row>
    <row r="766" spans="6:19" ht="15.75">
      <c r="F766" s="4"/>
      <c r="G766" s="4"/>
      <c r="R766" s="4"/>
      <c r="S766" s="4"/>
    </row>
    <row r="767" spans="6:19" ht="15.75">
      <c r="F767" s="4"/>
      <c r="G767" s="4"/>
      <c r="R767" s="4"/>
      <c r="S767" s="4"/>
    </row>
    <row r="768" spans="6:19" ht="15.75">
      <c r="F768" s="4"/>
      <c r="G768" s="4"/>
      <c r="R768" s="4"/>
      <c r="S768" s="4"/>
    </row>
    <row r="769" spans="6:19" ht="15.75">
      <c r="F769" s="4"/>
      <c r="G769" s="4"/>
      <c r="R769" s="4"/>
      <c r="S769" s="4"/>
    </row>
    <row r="770" spans="6:19" ht="15.75">
      <c r="F770" s="4"/>
      <c r="G770" s="4"/>
      <c r="R770" s="4"/>
      <c r="S770" s="4"/>
    </row>
    <row r="771" spans="6:19" ht="15.75">
      <c r="F771" s="4"/>
      <c r="G771" s="4"/>
      <c r="R771" s="4"/>
      <c r="S771" s="4"/>
    </row>
    <row r="772" spans="6:19" ht="15.75">
      <c r="F772" s="4"/>
      <c r="G772" s="4"/>
      <c r="R772" s="4"/>
      <c r="S772" s="4"/>
    </row>
    <row r="773" spans="6:19" ht="15.75">
      <c r="F773" s="4"/>
      <c r="G773" s="4"/>
      <c r="R773" s="4"/>
      <c r="S773" s="4"/>
    </row>
    <row r="774" spans="6:19" ht="15.75">
      <c r="F774" s="4"/>
      <c r="G774" s="4"/>
      <c r="R774" s="4"/>
      <c r="S774" s="4"/>
    </row>
    <row r="775" spans="6:19" ht="15.75">
      <c r="F775" s="4"/>
      <c r="G775" s="4"/>
      <c r="R775" s="4"/>
      <c r="S775" s="4"/>
    </row>
    <row r="776" spans="6:19" ht="15.75">
      <c r="F776" s="4"/>
      <c r="G776" s="4"/>
      <c r="R776" s="4"/>
      <c r="S776" s="4"/>
    </row>
    <row r="777" spans="6:19" ht="15.75">
      <c r="F777" s="4"/>
      <c r="G777" s="4"/>
      <c r="R777" s="4"/>
      <c r="S777" s="4"/>
    </row>
    <row r="778" spans="6:19" ht="15.75">
      <c r="F778" s="4"/>
      <c r="G778" s="4"/>
      <c r="R778" s="4"/>
      <c r="S778" s="4"/>
    </row>
    <row r="779" spans="6:19" ht="15.75">
      <c r="F779" s="4"/>
      <c r="G779" s="4"/>
      <c r="R779" s="4"/>
      <c r="S779" s="4"/>
    </row>
    <row r="780" spans="6:19" ht="15.75">
      <c r="F780" s="4"/>
      <c r="G780" s="4"/>
      <c r="R780" s="4"/>
      <c r="S780" s="4"/>
    </row>
    <row r="781" spans="6:19" ht="15.75">
      <c r="F781" s="4"/>
      <c r="G781" s="4"/>
      <c r="R781" s="4"/>
      <c r="S781" s="4"/>
    </row>
    <row r="782" spans="6:19" ht="15.75">
      <c r="F782" s="4"/>
      <c r="G782" s="4"/>
      <c r="R782" s="4"/>
      <c r="S782" s="4"/>
    </row>
    <row r="783" spans="6:19" ht="15.75">
      <c r="F783" s="4"/>
      <c r="G783" s="4"/>
      <c r="R783" s="4"/>
      <c r="S783" s="4"/>
    </row>
    <row r="784" spans="6:19" ht="15.75">
      <c r="F784" s="4"/>
      <c r="G784" s="4"/>
      <c r="R784" s="4"/>
      <c r="S784" s="4"/>
    </row>
    <row r="785" spans="6:19" ht="15.75">
      <c r="F785" s="4"/>
      <c r="G785" s="4"/>
      <c r="R785" s="4"/>
      <c r="S785" s="4"/>
    </row>
    <row r="786" spans="6:19" ht="15.75">
      <c r="F786" s="4"/>
      <c r="G786" s="4"/>
      <c r="R786" s="4"/>
      <c r="S786" s="4"/>
    </row>
    <row r="787" spans="6:19" ht="15.75">
      <c r="F787" s="4"/>
      <c r="G787" s="4"/>
      <c r="R787" s="4"/>
      <c r="S787" s="4"/>
    </row>
    <row r="788" spans="6:19" ht="15.75">
      <c r="F788" s="4"/>
      <c r="G788" s="4"/>
      <c r="R788" s="4"/>
      <c r="S788" s="4"/>
    </row>
    <row r="789" spans="6:19" ht="15.75">
      <c r="F789" s="4"/>
      <c r="G789" s="4"/>
      <c r="R789" s="4"/>
      <c r="S789" s="4"/>
    </row>
    <row r="790" spans="6:19" ht="15.75">
      <c r="F790" s="4"/>
      <c r="G790" s="4"/>
      <c r="R790" s="4"/>
      <c r="S790" s="4"/>
    </row>
    <row r="791" spans="6:19" ht="15.75">
      <c r="F791" s="4"/>
      <c r="G791" s="4"/>
      <c r="R791" s="4"/>
      <c r="S791" s="4"/>
    </row>
    <row r="792" spans="6:19" ht="15.75">
      <c r="F792" s="4"/>
      <c r="G792" s="4"/>
      <c r="R792" s="4"/>
      <c r="S792" s="4"/>
    </row>
    <row r="793" spans="6:19" ht="15.75">
      <c r="F793" s="4"/>
      <c r="G793" s="4"/>
      <c r="R793" s="4"/>
      <c r="S793" s="4"/>
    </row>
    <row r="794" spans="6:19" ht="15.75">
      <c r="F794" s="4"/>
      <c r="G794" s="4"/>
      <c r="R794" s="4"/>
      <c r="S794" s="4"/>
    </row>
    <row r="795" spans="6:19" ht="15.75">
      <c r="F795" s="4"/>
      <c r="G795" s="4"/>
      <c r="R795" s="4"/>
      <c r="S795" s="4"/>
    </row>
    <row r="796" spans="6:19" ht="15.75">
      <c r="F796" s="4"/>
      <c r="G796" s="4"/>
      <c r="R796" s="4"/>
      <c r="S796" s="4"/>
    </row>
    <row r="797" spans="6:19" ht="15.75">
      <c r="F797" s="4"/>
      <c r="G797" s="4"/>
      <c r="R797" s="4"/>
      <c r="S797" s="4"/>
    </row>
    <row r="798" spans="6:19" ht="15.75">
      <c r="F798" s="4"/>
      <c r="G798" s="4"/>
      <c r="R798" s="4"/>
      <c r="S798" s="4"/>
    </row>
    <row r="799" spans="6:19" ht="15.75">
      <c r="F799" s="4"/>
      <c r="G799" s="4"/>
      <c r="R799" s="4"/>
      <c r="S799" s="4"/>
    </row>
    <row r="800" spans="6:19" ht="15.75">
      <c r="F800" s="4"/>
      <c r="G800" s="4"/>
      <c r="R800" s="4"/>
      <c r="S800" s="4"/>
    </row>
    <row r="801" spans="6:19" ht="15.75">
      <c r="F801" s="4"/>
      <c r="G801" s="4"/>
      <c r="R801" s="4"/>
      <c r="S801" s="4"/>
    </row>
    <row r="802" spans="6:19" ht="15.75">
      <c r="F802" s="4"/>
      <c r="G802" s="4"/>
      <c r="R802" s="4"/>
      <c r="S802" s="4"/>
    </row>
    <row r="803" spans="6:19" ht="15.75">
      <c r="F803" s="4"/>
      <c r="G803" s="4"/>
      <c r="R803" s="4"/>
      <c r="S803" s="4"/>
    </row>
    <row r="804" spans="6:19" ht="15.75">
      <c r="F804" s="4"/>
      <c r="G804" s="4"/>
      <c r="R804" s="4"/>
      <c r="S804" s="4"/>
    </row>
    <row r="805" spans="6:19" ht="15.75">
      <c r="F805" s="4"/>
      <c r="G805" s="4"/>
      <c r="R805" s="4"/>
      <c r="S805" s="4"/>
    </row>
    <row r="806" spans="6:19" ht="15.75">
      <c r="F806" s="4"/>
      <c r="G806" s="4"/>
      <c r="R806" s="4"/>
      <c r="S806" s="4"/>
    </row>
    <row r="807" spans="6:19" ht="15.75">
      <c r="F807" s="4"/>
      <c r="G807" s="4"/>
      <c r="R807" s="4"/>
      <c r="S807" s="4"/>
    </row>
    <row r="808" spans="6:19" ht="15.75">
      <c r="F808" s="4"/>
      <c r="G808" s="4"/>
      <c r="R808" s="4"/>
      <c r="S808" s="4"/>
    </row>
    <row r="809" spans="6:19" ht="15.75">
      <c r="F809" s="4"/>
      <c r="G809" s="4"/>
      <c r="R809" s="4"/>
      <c r="S809" s="4"/>
    </row>
    <row r="810" spans="6:19" ht="15.75">
      <c r="F810" s="4"/>
      <c r="G810" s="4"/>
      <c r="R810" s="4"/>
      <c r="S810" s="4"/>
    </row>
    <row r="811" spans="6:19" ht="15.75">
      <c r="F811" s="4"/>
      <c r="G811" s="4"/>
      <c r="R811" s="4"/>
      <c r="S811" s="4"/>
    </row>
    <row r="812" spans="6:19" ht="15.75">
      <c r="F812" s="4"/>
      <c r="G812" s="4"/>
      <c r="R812" s="4"/>
      <c r="S812" s="4"/>
    </row>
    <row r="813" spans="6:19" ht="15.75">
      <c r="F813" s="4"/>
      <c r="G813" s="4"/>
      <c r="R813" s="4"/>
      <c r="S813" s="4"/>
    </row>
    <row r="814" spans="6:19" ht="15.75">
      <c r="F814" s="4"/>
      <c r="G814" s="4"/>
      <c r="R814" s="4"/>
      <c r="S814" s="4"/>
    </row>
    <row r="815" spans="6:19" ht="15.75">
      <c r="F815" s="4"/>
      <c r="G815" s="4"/>
      <c r="R815" s="4"/>
      <c r="S815" s="4"/>
    </row>
    <row r="816" spans="6:19" ht="15.75">
      <c r="F816" s="4"/>
      <c r="G816" s="4"/>
      <c r="R816" s="4"/>
      <c r="S816" s="4"/>
    </row>
    <row r="817" spans="6:19" ht="15.75">
      <c r="F817" s="4"/>
      <c r="G817" s="4"/>
      <c r="R817" s="4"/>
      <c r="S817" s="4"/>
    </row>
    <row r="818" spans="6:19" ht="15.75">
      <c r="F818" s="4"/>
      <c r="G818" s="4"/>
      <c r="R818" s="4"/>
      <c r="S818" s="4"/>
    </row>
    <row r="819" spans="6:19" ht="15.75">
      <c r="F819" s="4"/>
      <c r="G819" s="4"/>
      <c r="R819" s="4"/>
      <c r="S819" s="4"/>
    </row>
    <row r="820" spans="6:19" ht="15.75">
      <c r="F820" s="4"/>
      <c r="G820" s="4"/>
      <c r="R820" s="4"/>
      <c r="S820" s="4"/>
    </row>
    <row r="821" spans="6:19" ht="15.75">
      <c r="F821" s="4"/>
      <c r="G821" s="4"/>
      <c r="R821" s="4"/>
      <c r="S821" s="4"/>
    </row>
    <row r="822" spans="6:19" ht="15.75">
      <c r="F822" s="4"/>
      <c r="G822" s="4"/>
      <c r="R822" s="4"/>
      <c r="S822" s="4"/>
    </row>
    <row r="823" spans="6:19" ht="15.75">
      <c r="F823" s="4"/>
      <c r="G823" s="4"/>
      <c r="R823" s="4"/>
      <c r="S823" s="4"/>
    </row>
    <row r="824" spans="6:19" ht="15.75">
      <c r="F824" s="4"/>
      <c r="G824" s="4"/>
      <c r="R824" s="4"/>
      <c r="S824" s="4"/>
    </row>
    <row r="825" spans="6:19" ht="15.75">
      <c r="F825" s="4"/>
      <c r="G825" s="4"/>
      <c r="R825" s="4"/>
      <c r="S825" s="4"/>
    </row>
    <row r="826" spans="6:19" ht="15.75">
      <c r="F826" s="4"/>
      <c r="G826" s="4"/>
      <c r="R826" s="4"/>
      <c r="S826" s="4"/>
    </row>
    <row r="827" spans="6:19" ht="15.75">
      <c r="F827" s="4"/>
      <c r="G827" s="4"/>
      <c r="R827" s="4"/>
      <c r="S827" s="4"/>
    </row>
    <row r="828" spans="6:19" ht="15.75">
      <c r="F828" s="4"/>
      <c r="G828" s="4"/>
      <c r="R828" s="4"/>
      <c r="S828" s="4"/>
    </row>
    <row r="829" spans="6:19" ht="15.75">
      <c r="F829" s="4"/>
      <c r="G829" s="4"/>
      <c r="R829" s="4"/>
      <c r="S829" s="4"/>
    </row>
    <row r="830" spans="6:19" ht="15.75">
      <c r="F830" s="4"/>
      <c r="G830" s="4"/>
      <c r="R830" s="4"/>
      <c r="S830" s="4"/>
    </row>
    <row r="831" spans="6:19" ht="15.75">
      <c r="F831" s="4"/>
      <c r="G831" s="4"/>
      <c r="R831" s="4"/>
      <c r="S831" s="4"/>
    </row>
    <row r="832" spans="6:19" ht="15.75">
      <c r="F832" s="4"/>
      <c r="G832" s="4"/>
      <c r="R832" s="4"/>
      <c r="S832" s="4"/>
    </row>
    <row r="833" spans="6:19" ht="15.75">
      <c r="F833" s="4"/>
      <c r="G833" s="4"/>
      <c r="R833" s="4"/>
      <c r="S833" s="4"/>
    </row>
    <row r="834" spans="6:19" ht="15.75">
      <c r="F834" s="4"/>
      <c r="G834" s="4"/>
      <c r="R834" s="4"/>
      <c r="S834" s="4"/>
    </row>
    <row r="835" spans="6:19" ht="15.75">
      <c r="F835" s="4"/>
      <c r="G835" s="4"/>
      <c r="R835" s="4"/>
      <c r="S835" s="4"/>
    </row>
    <row r="836" spans="6:19" ht="15.75">
      <c r="F836" s="4"/>
      <c r="G836" s="4"/>
      <c r="R836" s="4"/>
      <c r="S836" s="4"/>
    </row>
    <row r="837" spans="6:19" ht="15.75">
      <c r="F837" s="4"/>
      <c r="G837" s="4"/>
      <c r="R837" s="4"/>
      <c r="S837" s="4"/>
    </row>
    <row r="838" spans="6:19" ht="15.75">
      <c r="F838" s="4"/>
      <c r="G838" s="4"/>
      <c r="R838" s="4"/>
      <c r="S838" s="4"/>
    </row>
    <row r="839" spans="6:19" ht="15.75">
      <c r="F839" s="4"/>
      <c r="G839" s="4"/>
      <c r="R839" s="4"/>
      <c r="S839" s="4"/>
    </row>
    <row r="840" spans="6:19" ht="15.75">
      <c r="F840" s="4"/>
      <c r="G840" s="4"/>
      <c r="R840" s="4"/>
      <c r="S840" s="4"/>
    </row>
    <row r="841" spans="6:19" ht="15.75">
      <c r="F841" s="4"/>
      <c r="G841" s="4"/>
      <c r="R841" s="4"/>
      <c r="S841" s="4"/>
    </row>
    <row r="842" spans="6:19" ht="15.75">
      <c r="F842" s="4"/>
      <c r="G842" s="4"/>
      <c r="R842" s="4"/>
      <c r="S842" s="4"/>
    </row>
    <row r="843" spans="6:19" ht="15.75">
      <c r="F843" s="4"/>
      <c r="G843" s="4"/>
      <c r="R843" s="4"/>
      <c r="S843" s="4"/>
    </row>
    <row r="844" spans="6:19" ht="15.75">
      <c r="F844" s="4"/>
      <c r="G844" s="4"/>
      <c r="R844" s="4"/>
      <c r="S844" s="4"/>
    </row>
    <row r="845" spans="6:19" ht="15.75">
      <c r="F845" s="4"/>
      <c r="G845" s="4"/>
      <c r="R845" s="4"/>
      <c r="S845" s="4"/>
    </row>
    <row r="846" spans="6:19" ht="15.75">
      <c r="F846" s="4"/>
      <c r="G846" s="4"/>
      <c r="R846" s="4"/>
      <c r="S846" s="4"/>
    </row>
    <row r="847" spans="6:19" ht="15.75">
      <c r="F847" s="4"/>
      <c r="G847" s="4"/>
      <c r="R847" s="4"/>
      <c r="S847" s="4"/>
    </row>
    <row r="848" spans="6:19" ht="15.75">
      <c r="F848" s="4"/>
      <c r="G848" s="4"/>
      <c r="R848" s="4"/>
      <c r="S848" s="4"/>
    </row>
    <row r="849" spans="6:19" ht="15.75">
      <c r="F849" s="4"/>
      <c r="G849" s="4"/>
      <c r="R849" s="4"/>
      <c r="S849" s="4"/>
    </row>
    <row r="850" spans="6:19" ht="15.75">
      <c r="F850" s="4"/>
      <c r="G850" s="4"/>
      <c r="R850" s="4"/>
      <c r="S850" s="4"/>
    </row>
    <row r="851" spans="6:19" ht="15.75">
      <c r="F851" s="4"/>
      <c r="G851" s="4"/>
      <c r="R851" s="4"/>
      <c r="S851" s="4"/>
    </row>
    <row r="852" spans="6:19" ht="15.75">
      <c r="F852" s="4"/>
      <c r="G852" s="4"/>
      <c r="R852" s="4"/>
      <c r="S852" s="4"/>
    </row>
    <row r="853" spans="6:19" ht="15.75">
      <c r="F853" s="4"/>
      <c r="G853" s="4"/>
      <c r="R853" s="4"/>
      <c r="S853" s="4"/>
    </row>
    <row r="854" spans="6:19" ht="15.75">
      <c r="F854" s="4"/>
      <c r="G854" s="4"/>
      <c r="R854" s="4"/>
      <c r="S854" s="4"/>
    </row>
    <row r="855" spans="6:19" ht="15.75">
      <c r="F855" s="4"/>
      <c r="G855" s="4"/>
      <c r="R855" s="4"/>
      <c r="S855" s="4"/>
    </row>
    <row r="856" spans="6:19" ht="15.75">
      <c r="F856" s="4"/>
      <c r="G856" s="4"/>
      <c r="R856" s="4"/>
      <c r="S856" s="4"/>
    </row>
    <row r="857" spans="6:19" ht="15.75">
      <c r="F857" s="4"/>
      <c r="G857" s="4"/>
      <c r="R857" s="4"/>
      <c r="S857" s="4"/>
    </row>
    <row r="858" spans="6:19" ht="15.75">
      <c r="F858" s="4"/>
      <c r="G858" s="4"/>
      <c r="R858" s="4"/>
      <c r="S858" s="4"/>
    </row>
    <row r="859" spans="6:19" ht="15.75">
      <c r="F859" s="4"/>
      <c r="G859" s="4"/>
      <c r="R859" s="4"/>
      <c r="S859" s="4"/>
    </row>
    <row r="860" spans="6:19" ht="15.75">
      <c r="F860" s="4"/>
      <c r="G860" s="4"/>
      <c r="R860" s="4"/>
      <c r="S860" s="4"/>
    </row>
    <row r="861" spans="6:19" ht="15.75">
      <c r="F861" s="4"/>
      <c r="G861" s="4"/>
      <c r="R861" s="4"/>
      <c r="S861" s="4"/>
    </row>
    <row r="862" spans="6:19" ht="15.75">
      <c r="F862" s="4"/>
      <c r="G862" s="4"/>
      <c r="R862" s="4"/>
      <c r="S862" s="4"/>
    </row>
    <row r="863" spans="6:19" ht="15.75">
      <c r="F863" s="4"/>
      <c r="G863" s="4"/>
      <c r="R863" s="4"/>
      <c r="S863" s="4"/>
    </row>
    <row r="864" spans="6:19" ht="15.75">
      <c r="F864" s="4"/>
      <c r="G864" s="4"/>
      <c r="R864" s="4"/>
      <c r="S864" s="4"/>
    </row>
    <row r="865" spans="6:19" ht="15.75">
      <c r="F865" s="4"/>
      <c r="G865" s="4"/>
      <c r="R865" s="4"/>
      <c r="S865" s="4"/>
    </row>
    <row r="866" spans="6:19" ht="15.75">
      <c r="F866" s="4"/>
      <c r="G866" s="4"/>
      <c r="R866" s="4"/>
      <c r="S866" s="4"/>
    </row>
    <row r="867" spans="6:19" ht="15.75">
      <c r="F867" s="4"/>
      <c r="G867" s="4"/>
      <c r="R867" s="4"/>
      <c r="S867" s="4"/>
    </row>
    <row r="868" spans="6:19" ht="15.75">
      <c r="F868" s="4"/>
      <c r="G868" s="4"/>
      <c r="R868" s="4"/>
      <c r="S868" s="4"/>
    </row>
    <row r="869" spans="6:19" ht="15.75">
      <c r="F869" s="4"/>
      <c r="G869" s="4"/>
      <c r="R869" s="4"/>
      <c r="S869" s="4"/>
    </row>
    <row r="870" spans="6:19" ht="15.75">
      <c r="F870" s="4"/>
      <c r="G870" s="4"/>
      <c r="R870" s="4"/>
      <c r="S870" s="4"/>
    </row>
    <row r="871" spans="6:19" ht="15.75">
      <c r="F871" s="4"/>
      <c r="G871" s="4"/>
      <c r="R871" s="4"/>
      <c r="S871" s="4"/>
    </row>
    <row r="872" spans="6:19" ht="15.75">
      <c r="F872" s="4"/>
      <c r="G872" s="4"/>
      <c r="R872" s="4"/>
      <c r="S872" s="4"/>
    </row>
    <row r="873" spans="6:19" ht="15.75">
      <c r="F873" s="4"/>
      <c r="G873" s="4"/>
      <c r="R873" s="4"/>
      <c r="S873" s="4"/>
    </row>
    <row r="874" spans="6:19" ht="15.75">
      <c r="F874" s="4"/>
      <c r="G874" s="4"/>
      <c r="R874" s="4"/>
      <c r="S874" s="4"/>
    </row>
    <row r="875" spans="6:19" ht="15.75">
      <c r="F875" s="4"/>
      <c r="G875" s="4"/>
      <c r="R875" s="4"/>
      <c r="S875" s="4"/>
    </row>
    <row r="876" spans="6:19" ht="15.75">
      <c r="F876" s="4"/>
      <c r="G876" s="4"/>
      <c r="R876" s="4"/>
      <c r="S876" s="4"/>
    </row>
    <row r="877" spans="6:19" ht="15.75">
      <c r="F877" s="4"/>
      <c r="G877" s="4"/>
      <c r="R877" s="4"/>
      <c r="S877" s="4"/>
    </row>
    <row r="878" spans="6:19" ht="15.75">
      <c r="F878" s="4"/>
      <c r="G878" s="4"/>
      <c r="R878" s="4"/>
      <c r="S878" s="4"/>
    </row>
    <row r="879" spans="6:19" ht="15.75">
      <c r="F879" s="4"/>
      <c r="G879" s="4"/>
      <c r="R879" s="4"/>
      <c r="S879" s="4"/>
    </row>
    <row r="880" spans="6:19" ht="15.75">
      <c r="F880" s="4"/>
      <c r="G880" s="4"/>
      <c r="R880" s="4"/>
      <c r="S880" s="4"/>
    </row>
    <row r="881" spans="6:19" ht="15.75">
      <c r="F881" s="4"/>
      <c r="G881" s="4"/>
      <c r="R881" s="4"/>
      <c r="S881" s="4"/>
    </row>
    <row r="882" spans="6:19" ht="15.75">
      <c r="F882" s="4"/>
      <c r="G882" s="4"/>
      <c r="R882" s="4"/>
      <c r="S882" s="4"/>
    </row>
    <row r="883" spans="6:19" ht="15.75">
      <c r="F883" s="4"/>
      <c r="G883" s="4"/>
      <c r="R883" s="4"/>
      <c r="S883" s="4"/>
    </row>
    <row r="884" spans="6:19" ht="15.75">
      <c r="F884" s="4"/>
      <c r="G884" s="4"/>
      <c r="R884" s="4"/>
      <c r="S884" s="4"/>
    </row>
    <row r="885" spans="6:19" ht="15.75">
      <c r="F885" s="4"/>
      <c r="G885" s="4"/>
      <c r="R885" s="4"/>
      <c r="S885" s="4"/>
    </row>
    <row r="886" spans="6:19" ht="15.75">
      <c r="F886" s="4"/>
      <c r="G886" s="4"/>
      <c r="R886" s="4"/>
      <c r="S886" s="4"/>
    </row>
    <row r="887" spans="6:19" ht="15.75">
      <c r="F887" s="4"/>
      <c r="G887" s="4"/>
      <c r="R887" s="4"/>
      <c r="S887" s="4"/>
    </row>
    <row r="888" spans="6:19" ht="15.75">
      <c r="F888" s="4"/>
      <c r="G888" s="4"/>
      <c r="R888" s="4"/>
      <c r="S888" s="4"/>
    </row>
    <row r="889" spans="6:19" ht="15.75">
      <c r="F889" s="4"/>
      <c r="G889" s="4"/>
      <c r="R889" s="4"/>
      <c r="S889" s="4"/>
    </row>
    <row r="890" spans="6:19" ht="15.75">
      <c r="F890" s="4"/>
      <c r="G890" s="4"/>
      <c r="R890" s="4"/>
      <c r="S890" s="4"/>
    </row>
    <row r="891" spans="6:19" ht="15.75">
      <c r="F891" s="4"/>
      <c r="G891" s="4"/>
      <c r="R891" s="4"/>
      <c r="S891" s="4"/>
    </row>
    <row r="892" spans="6:19" ht="15.75">
      <c r="F892" s="4"/>
      <c r="G892" s="4"/>
      <c r="R892" s="4"/>
      <c r="S892" s="4"/>
    </row>
    <row r="893" spans="6:19" ht="15.75">
      <c r="F893" s="4"/>
      <c r="G893" s="4"/>
      <c r="R893" s="4"/>
      <c r="S893" s="4"/>
    </row>
    <row r="894" spans="6:19" ht="15.75">
      <c r="F894" s="4"/>
      <c r="G894" s="4"/>
      <c r="R894" s="4"/>
      <c r="S894" s="4"/>
    </row>
    <row r="895" spans="6:19" ht="15.75">
      <c r="F895" s="4"/>
      <c r="G895" s="4"/>
      <c r="R895" s="4"/>
      <c r="S895" s="4"/>
    </row>
    <row r="896" spans="6:19" ht="15.75">
      <c r="F896" s="4"/>
      <c r="G896" s="4"/>
      <c r="R896" s="4"/>
      <c r="S896" s="4"/>
    </row>
    <row r="897" spans="6:19" ht="15.75">
      <c r="F897" s="4"/>
      <c r="G897" s="4"/>
      <c r="R897" s="4"/>
      <c r="S897" s="4"/>
    </row>
    <row r="898" spans="6:19" ht="15.75">
      <c r="F898" s="4"/>
      <c r="G898" s="4"/>
      <c r="R898" s="4"/>
      <c r="S898" s="4"/>
    </row>
    <row r="899" spans="6:19" ht="15.75">
      <c r="F899" s="4"/>
      <c r="G899" s="4"/>
      <c r="R899" s="4"/>
      <c r="S899" s="4"/>
    </row>
    <row r="900" spans="6:19" ht="15.75">
      <c r="F900" s="4"/>
      <c r="G900" s="4"/>
      <c r="R900" s="4"/>
      <c r="S900" s="4"/>
    </row>
    <row r="901" spans="6:19" ht="15.75">
      <c r="F901" s="4"/>
      <c r="G901" s="4"/>
      <c r="R901" s="4"/>
      <c r="S901" s="4"/>
    </row>
    <row r="902" spans="6:19" ht="15.75">
      <c r="F902" s="4"/>
      <c r="G902" s="4"/>
      <c r="R902" s="4"/>
      <c r="S902" s="4"/>
    </row>
    <row r="903" spans="6:19" ht="15.75">
      <c r="F903" s="4"/>
      <c r="G903" s="4"/>
      <c r="R903" s="4"/>
      <c r="S903" s="4"/>
    </row>
    <row r="904" spans="6:19" ht="15.75">
      <c r="F904" s="4"/>
      <c r="G904" s="4"/>
      <c r="R904" s="4"/>
      <c r="S904" s="4"/>
    </row>
    <row r="905" spans="6:19" ht="15.75">
      <c r="F905" s="4"/>
      <c r="G905" s="4"/>
      <c r="R905" s="4"/>
      <c r="S905" s="4"/>
    </row>
    <row r="906" spans="6:19" ht="15.75">
      <c r="F906" s="4"/>
      <c r="G906" s="4"/>
      <c r="R906" s="4"/>
      <c r="S906" s="4"/>
    </row>
    <row r="907" spans="6:19" ht="15.75">
      <c r="F907" s="4"/>
      <c r="G907" s="4"/>
      <c r="R907" s="4"/>
      <c r="S907" s="4"/>
    </row>
    <row r="908" spans="6:19" ht="15.75">
      <c r="F908" s="4"/>
      <c r="G908" s="4"/>
      <c r="R908" s="4"/>
      <c r="S908" s="4"/>
    </row>
    <row r="909" spans="6:19" ht="15.75">
      <c r="F909" s="4"/>
      <c r="G909" s="4"/>
      <c r="R909" s="4"/>
      <c r="S909" s="4"/>
    </row>
    <row r="910" spans="6:19" ht="15.75">
      <c r="F910" s="4"/>
      <c r="G910" s="4"/>
      <c r="R910" s="4"/>
      <c r="S910" s="4"/>
    </row>
    <row r="911" spans="6:19" ht="15.75">
      <c r="F911" s="4"/>
      <c r="G911" s="4"/>
      <c r="R911" s="4"/>
      <c r="S911" s="4"/>
    </row>
    <row r="912" spans="6:19" ht="15.75">
      <c r="F912" s="4"/>
      <c r="G912" s="4"/>
      <c r="R912" s="4"/>
      <c r="S912" s="4"/>
    </row>
    <row r="913" spans="6:19" ht="15.75">
      <c r="F913" s="4"/>
      <c r="G913" s="4"/>
      <c r="R913" s="4"/>
      <c r="S913" s="4"/>
    </row>
    <row r="914" spans="6:19" ht="15.75">
      <c r="F914" s="4"/>
      <c r="G914" s="4"/>
      <c r="R914" s="4"/>
      <c r="S914" s="4"/>
    </row>
    <row r="915" spans="6:19" ht="15.75">
      <c r="F915" s="4"/>
      <c r="G915" s="4"/>
      <c r="R915" s="4"/>
      <c r="S915" s="4"/>
    </row>
    <row r="916" spans="6:19" ht="15.75">
      <c r="F916" s="4"/>
      <c r="G916" s="4"/>
      <c r="R916" s="4"/>
      <c r="S916" s="4"/>
    </row>
    <row r="917" spans="6:19" ht="15.75">
      <c r="F917" s="4"/>
      <c r="G917" s="4"/>
      <c r="R917" s="4"/>
      <c r="S917" s="4"/>
    </row>
    <row r="918" spans="6:19" ht="15.75">
      <c r="F918" s="4"/>
      <c r="G918" s="4"/>
      <c r="R918" s="4"/>
      <c r="S918" s="4"/>
    </row>
    <row r="919" spans="6:19" ht="15.75">
      <c r="F919" s="4"/>
      <c r="G919" s="4"/>
      <c r="R919" s="4"/>
      <c r="S919" s="4"/>
    </row>
    <row r="920" spans="6:19" ht="15.75">
      <c r="F920" s="4"/>
      <c r="G920" s="4"/>
      <c r="R920" s="4"/>
      <c r="S920" s="4"/>
    </row>
    <row r="921" spans="6:19" ht="15.75">
      <c r="F921" s="4"/>
      <c r="G921" s="4"/>
      <c r="R921" s="4"/>
      <c r="S921" s="4"/>
    </row>
    <row r="922" spans="6:19" ht="15.75">
      <c r="F922" s="4"/>
      <c r="G922" s="4"/>
      <c r="R922" s="4"/>
      <c r="S922" s="4"/>
    </row>
    <row r="923" spans="6:19" ht="15.75">
      <c r="F923" s="4"/>
      <c r="G923" s="4"/>
      <c r="R923" s="4"/>
      <c r="S923" s="4"/>
    </row>
    <row r="924" spans="6:19" ht="15.75">
      <c r="F924" s="4"/>
      <c r="G924" s="4"/>
      <c r="R924" s="4"/>
      <c r="S924" s="4"/>
    </row>
    <row r="925" spans="6:19" ht="15.75">
      <c r="F925" s="4"/>
      <c r="G925" s="4"/>
      <c r="R925" s="4"/>
      <c r="S925" s="4"/>
    </row>
    <row r="926" spans="6:19" ht="15.75">
      <c r="F926" s="4"/>
      <c r="G926" s="4"/>
      <c r="R926" s="4"/>
      <c r="S926" s="4"/>
    </row>
    <row r="927" spans="6:19" ht="15.75">
      <c r="F927" s="4"/>
      <c r="G927" s="4"/>
      <c r="R927" s="4"/>
      <c r="S927" s="4"/>
    </row>
    <row r="928" spans="6:19" ht="15.75">
      <c r="F928" s="4"/>
      <c r="G928" s="4"/>
      <c r="R928" s="4"/>
      <c r="S928" s="4"/>
    </row>
    <row r="929" spans="6:19" ht="15.75">
      <c r="F929" s="4"/>
      <c r="G929" s="4"/>
      <c r="R929" s="4"/>
      <c r="S929" s="4"/>
    </row>
    <row r="930" spans="6:19" ht="15.75">
      <c r="F930" s="4"/>
      <c r="G930" s="4"/>
      <c r="R930" s="4"/>
      <c r="S930" s="4"/>
    </row>
    <row r="931" spans="6:19" ht="15.75">
      <c r="F931" s="4"/>
      <c r="G931" s="4"/>
      <c r="R931" s="4"/>
      <c r="S931" s="4"/>
    </row>
    <row r="932" spans="6:19" ht="15.75">
      <c r="F932" s="4"/>
      <c r="G932" s="4"/>
      <c r="R932" s="4"/>
      <c r="S932" s="4"/>
    </row>
    <row r="933" spans="6:19" ht="15.75">
      <c r="F933" s="4"/>
      <c r="G933" s="4"/>
      <c r="R933" s="4"/>
      <c r="S933" s="4"/>
    </row>
    <row r="934" spans="6:19" ht="15.75">
      <c r="F934" s="4"/>
      <c r="G934" s="4"/>
      <c r="R934" s="4"/>
      <c r="S934" s="4"/>
    </row>
    <row r="935" spans="6:19" ht="15.75">
      <c r="F935" s="4"/>
      <c r="G935" s="4"/>
      <c r="R935" s="4"/>
      <c r="S935" s="4"/>
    </row>
    <row r="936" spans="6:19" ht="15.75">
      <c r="F936" s="4"/>
      <c r="G936" s="4"/>
      <c r="R936" s="4"/>
      <c r="S936" s="4"/>
    </row>
    <row r="937" spans="6:19" ht="15.75">
      <c r="F937" s="4"/>
      <c r="G937" s="4"/>
      <c r="R937" s="4"/>
      <c r="S937" s="4"/>
    </row>
    <row r="938" spans="6:19" ht="15.75">
      <c r="F938" s="4"/>
      <c r="G938" s="4"/>
      <c r="R938" s="4"/>
      <c r="S938" s="4"/>
    </row>
    <row r="939" spans="6:19" ht="15.75">
      <c r="F939" s="4"/>
      <c r="G939" s="4"/>
      <c r="R939" s="4"/>
      <c r="S939" s="4"/>
    </row>
    <row r="940" spans="6:19" ht="15.75">
      <c r="F940" s="4"/>
      <c r="G940" s="4"/>
      <c r="R940" s="4"/>
      <c r="S940" s="4"/>
    </row>
    <row r="941" spans="6:19" ht="15.75">
      <c r="F941" s="4"/>
      <c r="G941" s="4"/>
      <c r="R941" s="4"/>
      <c r="S941" s="4"/>
    </row>
    <row r="942" spans="6:19" ht="15.75">
      <c r="F942" s="4"/>
      <c r="G942" s="4"/>
      <c r="R942" s="4"/>
      <c r="S942" s="4"/>
    </row>
    <row r="943" spans="6:19" ht="15.75">
      <c r="F943" s="4"/>
      <c r="G943" s="4"/>
      <c r="R943" s="4"/>
      <c r="S943" s="4"/>
    </row>
    <row r="944" spans="6:19" ht="15.75">
      <c r="F944" s="4"/>
      <c r="G944" s="4"/>
      <c r="R944" s="4"/>
      <c r="S944" s="4"/>
    </row>
    <row r="945" spans="6:19" ht="15.75">
      <c r="F945" s="4"/>
      <c r="G945" s="4"/>
      <c r="R945" s="4"/>
      <c r="S945" s="4"/>
    </row>
    <row r="946" spans="6:19" ht="15.75">
      <c r="F946" s="4"/>
      <c r="G946" s="4"/>
      <c r="R946" s="4"/>
      <c r="S946" s="4"/>
    </row>
    <row r="947" spans="6:19" ht="15.75">
      <c r="F947" s="4"/>
      <c r="G947" s="4"/>
      <c r="R947" s="4"/>
      <c r="S947" s="4"/>
    </row>
    <row r="948" spans="6:19" ht="15.75">
      <c r="F948" s="4"/>
      <c r="G948" s="4"/>
      <c r="R948" s="4"/>
      <c r="S948" s="4"/>
    </row>
    <row r="949" spans="6:19" ht="15.75">
      <c r="F949" s="4"/>
      <c r="G949" s="4"/>
      <c r="R949" s="4"/>
      <c r="S949" s="4"/>
    </row>
    <row r="950" spans="6:19" ht="15.75">
      <c r="F950" s="4"/>
      <c r="G950" s="4"/>
      <c r="R950" s="4"/>
      <c r="S950" s="4"/>
    </row>
    <row r="951" spans="6:19" ht="15.75">
      <c r="F951" s="4"/>
      <c r="G951" s="4"/>
      <c r="R951" s="4"/>
      <c r="S951" s="4"/>
    </row>
    <row r="952" spans="6:19" ht="15.75">
      <c r="F952" s="4"/>
      <c r="G952" s="4"/>
      <c r="R952" s="4"/>
      <c r="S952" s="4"/>
    </row>
    <row r="953" spans="6:19" ht="15.75">
      <c r="F953" s="4"/>
      <c r="G953" s="4"/>
      <c r="R953" s="4"/>
      <c r="S953" s="4"/>
    </row>
    <row r="954" spans="6:19" ht="15.75">
      <c r="F954" s="4"/>
      <c r="G954" s="4"/>
      <c r="R954" s="4"/>
      <c r="S954" s="4"/>
    </row>
    <row r="955" spans="6:19" ht="15.75">
      <c r="F955" s="4"/>
      <c r="G955" s="4"/>
      <c r="R955" s="4"/>
      <c r="S955" s="4"/>
    </row>
    <row r="956" spans="6:19" ht="15.75">
      <c r="F956" s="4"/>
      <c r="G956" s="4"/>
      <c r="R956" s="4"/>
      <c r="S956" s="4"/>
    </row>
    <row r="957" spans="6:19" ht="15.75">
      <c r="F957" s="4"/>
      <c r="G957" s="4"/>
      <c r="R957" s="4"/>
      <c r="S957" s="4"/>
    </row>
    <row r="958" spans="6:19" ht="15.75">
      <c r="F958" s="4"/>
      <c r="G958" s="4"/>
      <c r="R958" s="4"/>
      <c r="S958" s="4"/>
    </row>
    <row r="959" spans="6:19" ht="15.75">
      <c r="F959" s="4"/>
      <c r="G959" s="4"/>
      <c r="R959" s="4"/>
      <c r="S959" s="4"/>
    </row>
    <row r="960" spans="6:19" ht="15.75">
      <c r="F960" s="4"/>
      <c r="G960" s="4"/>
      <c r="R960" s="4"/>
      <c r="S960" s="4"/>
    </row>
    <row r="961" spans="6:19" ht="15.75">
      <c r="F961" s="4"/>
      <c r="G961" s="4"/>
      <c r="R961" s="4"/>
      <c r="S961" s="4"/>
    </row>
    <row r="962" spans="6:19" ht="15.75">
      <c r="F962" s="4"/>
      <c r="G962" s="4"/>
      <c r="R962" s="4"/>
      <c r="S962" s="4"/>
    </row>
    <row r="963" spans="6:19" ht="15.75">
      <c r="F963" s="4"/>
      <c r="G963" s="4"/>
      <c r="R963" s="4"/>
      <c r="S963" s="4"/>
    </row>
    <row r="964" spans="6:19" ht="15.75">
      <c r="F964" s="4"/>
      <c r="G964" s="4"/>
      <c r="R964" s="4"/>
      <c r="S964" s="4"/>
    </row>
    <row r="965" spans="6:19" ht="15.75">
      <c r="F965" s="4"/>
      <c r="G965" s="4"/>
      <c r="R965" s="4"/>
      <c r="S965" s="4"/>
    </row>
    <row r="966" spans="6:19" ht="15.75">
      <c r="F966" s="4"/>
      <c r="G966" s="4"/>
      <c r="R966" s="4"/>
      <c r="S966" s="4"/>
    </row>
    <row r="967" spans="6:19" ht="15.75">
      <c r="F967" s="4"/>
      <c r="G967" s="4"/>
      <c r="R967" s="4"/>
      <c r="S967" s="4"/>
    </row>
    <row r="968" spans="6:19" ht="15.75">
      <c r="F968" s="4"/>
      <c r="G968" s="4"/>
      <c r="R968" s="4"/>
      <c r="S968" s="4"/>
    </row>
    <row r="969" spans="6:19" ht="15.75">
      <c r="F969" s="4"/>
      <c r="G969" s="4"/>
      <c r="R969" s="4"/>
      <c r="S969" s="4"/>
    </row>
    <row r="970" spans="6:19" ht="15.75">
      <c r="F970" s="4"/>
      <c r="G970" s="4"/>
      <c r="R970" s="4"/>
      <c r="S970" s="4"/>
    </row>
    <row r="971" spans="6:19" ht="15.75">
      <c r="F971" s="4"/>
      <c r="G971" s="4"/>
      <c r="R971" s="4"/>
      <c r="S971" s="4"/>
    </row>
    <row r="972" spans="6:19" ht="15.75">
      <c r="F972" s="4"/>
      <c r="G972" s="4"/>
      <c r="R972" s="4"/>
      <c r="S972" s="4"/>
    </row>
    <row r="973" spans="6:19" ht="15.75">
      <c r="F973" s="4"/>
      <c r="G973" s="4"/>
      <c r="R973" s="4"/>
      <c r="S973" s="4"/>
    </row>
    <row r="974" spans="6:19" ht="15.75">
      <c r="F974" s="4"/>
      <c r="G974" s="4"/>
      <c r="R974" s="4"/>
      <c r="S974" s="4"/>
    </row>
    <row r="975" spans="6:19" ht="15.75">
      <c r="F975" s="4"/>
      <c r="G975" s="4"/>
      <c r="R975" s="4"/>
      <c r="S975" s="4"/>
    </row>
    <row r="976" spans="6:19" ht="15.75">
      <c r="F976" s="4"/>
      <c r="G976" s="4"/>
      <c r="R976" s="4"/>
      <c r="S976" s="4"/>
    </row>
    <row r="977" spans="6:19" ht="15.75">
      <c r="F977" s="4"/>
      <c r="G977" s="4"/>
      <c r="R977" s="4"/>
      <c r="S977" s="4"/>
    </row>
    <row r="978" spans="6:19" ht="15.75">
      <c r="F978" s="4"/>
      <c r="G978" s="4"/>
      <c r="R978" s="4"/>
      <c r="S978" s="4"/>
    </row>
    <row r="979" spans="6:19" ht="15.75">
      <c r="F979" s="4"/>
      <c r="G979" s="4"/>
      <c r="R979" s="4"/>
      <c r="S979" s="4"/>
    </row>
    <row r="980" spans="6:19" ht="15.75">
      <c r="F980" s="4"/>
      <c r="G980" s="4"/>
      <c r="R980" s="4"/>
      <c r="S980" s="4"/>
    </row>
    <row r="981" spans="6:19" ht="15.75">
      <c r="F981" s="4"/>
      <c r="G981" s="4"/>
      <c r="R981" s="4"/>
      <c r="S981" s="4"/>
    </row>
    <row r="982" spans="6:19" ht="15.75">
      <c r="F982" s="4"/>
      <c r="G982" s="4"/>
      <c r="R982" s="4"/>
      <c r="S982" s="4"/>
    </row>
    <row r="983" spans="6:19" ht="15.75">
      <c r="F983" s="4"/>
      <c r="G983" s="4"/>
      <c r="R983" s="4"/>
      <c r="S983" s="4"/>
    </row>
    <row r="984" spans="6:19" ht="15.75">
      <c r="F984" s="4"/>
      <c r="G984" s="4"/>
      <c r="R984" s="4"/>
      <c r="S984" s="4"/>
    </row>
    <row r="985" spans="6:19" ht="15.75">
      <c r="F985" s="4"/>
      <c r="G985" s="4"/>
      <c r="R985" s="4"/>
      <c r="S985" s="4"/>
    </row>
    <row r="986" spans="6:19" ht="15.75">
      <c r="F986" s="4"/>
      <c r="G986" s="4"/>
      <c r="R986" s="4"/>
      <c r="S986" s="4"/>
    </row>
    <row r="987" spans="6:19" ht="15.75">
      <c r="F987" s="4"/>
      <c r="G987" s="4"/>
      <c r="R987" s="4"/>
      <c r="S987" s="4"/>
    </row>
    <row r="988" spans="6:19" ht="15.75">
      <c r="F988" s="4"/>
      <c r="G988" s="4"/>
      <c r="R988" s="4"/>
      <c r="S988" s="4"/>
    </row>
    <row r="989" spans="6:19" ht="15.75">
      <c r="F989" s="4"/>
      <c r="G989" s="4"/>
      <c r="R989" s="4"/>
      <c r="S989" s="4"/>
    </row>
    <row r="990" spans="6:19" ht="15.75">
      <c r="F990" s="4"/>
      <c r="G990" s="4"/>
      <c r="R990" s="4"/>
      <c r="S990" s="4"/>
    </row>
    <row r="991" spans="6:19" ht="15.75">
      <c r="F991" s="4"/>
      <c r="G991" s="4"/>
      <c r="R991" s="4"/>
      <c r="S991" s="4"/>
    </row>
    <row r="992" spans="6:19" ht="15.75">
      <c r="F992" s="4"/>
      <c r="G992" s="4"/>
      <c r="R992" s="4"/>
      <c r="S992" s="4"/>
    </row>
    <row r="993" spans="6:19" ht="15.75">
      <c r="F993" s="4"/>
      <c r="G993" s="4"/>
      <c r="R993" s="4"/>
      <c r="S993" s="4"/>
    </row>
    <row r="994" spans="6:19" ht="15.75">
      <c r="F994" s="4"/>
      <c r="G994" s="4"/>
      <c r="R994" s="4"/>
      <c r="S994" s="4"/>
    </row>
    <row r="995" spans="6:19" ht="15.75">
      <c r="F995" s="4"/>
      <c r="G995" s="4"/>
      <c r="R995" s="4"/>
      <c r="S995" s="4"/>
    </row>
    <row r="996" spans="6:19" ht="15.75">
      <c r="F996" s="4"/>
      <c r="G996" s="4"/>
      <c r="R996" s="4"/>
      <c r="S996" s="4"/>
    </row>
    <row r="997" spans="6:19" ht="15.75">
      <c r="F997" s="4"/>
      <c r="G997" s="4"/>
      <c r="R997" s="4"/>
      <c r="S997" s="4"/>
    </row>
    <row r="998" spans="6:19" ht="15.75">
      <c r="F998" s="4"/>
      <c r="G998" s="4"/>
      <c r="R998" s="4"/>
      <c r="S998" s="4"/>
    </row>
    <row r="999" spans="6:19" ht="15.75">
      <c r="F999" s="4"/>
      <c r="G999" s="4"/>
      <c r="R999" s="4"/>
      <c r="S999" s="4"/>
    </row>
    <row r="1000" spans="6:19" ht="15.75">
      <c r="F1000" s="4"/>
      <c r="G1000" s="4"/>
      <c r="R1000" s="4"/>
      <c r="S1000" s="4"/>
    </row>
    <row r="1001" spans="6:19" ht="15.75">
      <c r="F1001" s="4"/>
      <c r="G1001" s="4"/>
      <c r="R1001" s="4"/>
      <c r="S1001" s="4"/>
    </row>
    <row r="1002" spans="6:19" ht="15.75">
      <c r="F1002" s="4"/>
      <c r="G1002" s="4"/>
      <c r="R1002" s="4"/>
      <c r="S1002" s="4"/>
    </row>
    <row r="1003" spans="6:19" ht="15.75">
      <c r="F1003" s="4"/>
      <c r="G1003" s="4"/>
      <c r="R1003" s="4"/>
      <c r="S1003" s="4"/>
    </row>
    <row r="1004" spans="6:19" ht="15.75">
      <c r="F1004" s="4"/>
      <c r="G1004" s="4"/>
      <c r="R1004" s="4"/>
      <c r="S1004" s="4"/>
    </row>
    <row r="1005" spans="6:19" ht="15.75">
      <c r="F1005" s="4"/>
      <c r="G1005" s="4"/>
      <c r="R1005" s="4"/>
      <c r="S1005" s="4"/>
    </row>
    <row r="1006" spans="6:19" ht="15.75">
      <c r="F1006" s="4"/>
      <c r="G1006" s="4"/>
      <c r="R1006" s="4"/>
      <c r="S1006" s="4"/>
    </row>
    <row r="1007" spans="6:19" ht="15.75">
      <c r="F1007" s="4"/>
      <c r="G1007" s="4"/>
      <c r="R1007" s="4"/>
      <c r="S1007" s="4"/>
    </row>
    <row r="1008" spans="6:19" ht="15.75">
      <c r="F1008" s="4"/>
      <c r="G1008" s="4"/>
      <c r="R1008" s="4"/>
      <c r="S1008" s="4"/>
    </row>
    <row r="1009" spans="6:19" ht="15.75">
      <c r="F1009" s="4"/>
      <c r="G1009" s="4"/>
      <c r="R1009" s="4"/>
      <c r="S1009" s="4"/>
    </row>
    <row r="1010" spans="6:19" ht="15.75">
      <c r="F1010" s="4"/>
      <c r="G1010" s="4"/>
      <c r="R1010" s="4"/>
      <c r="S1010" s="4"/>
    </row>
    <row r="1011" spans="6:19" ht="15.75">
      <c r="F1011" s="4"/>
      <c r="G1011" s="4"/>
      <c r="R1011" s="4"/>
      <c r="S1011" s="4"/>
    </row>
    <row r="1012" spans="6:19" ht="15.75">
      <c r="F1012" s="4"/>
      <c r="G1012" s="4"/>
      <c r="R1012" s="4"/>
      <c r="S1012" s="4"/>
    </row>
    <row r="1013" spans="6:19" ht="15.75">
      <c r="F1013" s="4"/>
      <c r="G1013" s="4"/>
      <c r="R1013" s="4"/>
      <c r="S1013" s="4"/>
    </row>
    <row r="1014" spans="6:19" ht="15.75">
      <c r="F1014" s="4"/>
      <c r="G1014" s="4"/>
      <c r="R1014" s="4"/>
      <c r="S1014" s="4"/>
    </row>
    <row r="1015" spans="6:19" ht="15.75">
      <c r="F1015" s="4"/>
      <c r="G1015" s="4"/>
      <c r="R1015" s="4"/>
      <c r="S1015" s="4"/>
    </row>
    <row r="1016" spans="6:19" ht="15.75">
      <c r="F1016" s="4"/>
      <c r="G1016" s="4"/>
      <c r="R1016" s="4"/>
      <c r="S1016" s="4"/>
    </row>
    <row r="1017" spans="6:19" ht="15.75">
      <c r="F1017" s="4"/>
      <c r="G1017" s="4"/>
      <c r="R1017" s="4"/>
      <c r="S1017" s="4"/>
    </row>
    <row r="1018" spans="6:19" ht="15.75">
      <c r="F1018" s="4"/>
      <c r="G1018" s="4"/>
      <c r="R1018" s="4"/>
      <c r="S1018" s="4"/>
    </row>
    <row r="1019" spans="6:19" ht="15.75">
      <c r="F1019" s="4"/>
      <c r="G1019" s="4"/>
      <c r="R1019" s="4"/>
      <c r="S1019" s="4"/>
    </row>
    <row r="1020" spans="6:19" ht="15.75">
      <c r="F1020" s="4"/>
      <c r="G1020" s="4"/>
      <c r="R1020" s="4"/>
      <c r="S1020" s="4"/>
    </row>
    <row r="1021" spans="6:19" ht="15.75">
      <c r="F1021" s="4"/>
      <c r="G1021" s="4"/>
      <c r="R1021" s="4"/>
      <c r="S1021" s="4"/>
    </row>
    <row r="1022" spans="6:19" ht="15.75">
      <c r="F1022" s="4"/>
      <c r="G1022" s="4"/>
      <c r="R1022" s="4"/>
      <c r="S1022" s="4"/>
    </row>
    <row r="1023" spans="6:19" ht="15.75">
      <c r="F1023" s="4"/>
      <c r="G1023" s="4"/>
      <c r="R1023" s="4"/>
      <c r="S1023" s="4"/>
    </row>
    <row r="1024" spans="6:19" ht="15.75">
      <c r="F1024" s="4"/>
      <c r="G1024" s="4"/>
      <c r="R1024" s="4"/>
      <c r="S1024" s="4"/>
    </row>
    <row r="1025" spans="6:19" ht="15.75">
      <c r="F1025" s="4"/>
      <c r="G1025" s="4"/>
      <c r="R1025" s="4"/>
      <c r="S1025" s="4"/>
    </row>
    <row r="1026" spans="6:19" ht="15.75">
      <c r="F1026" s="4"/>
      <c r="G1026" s="4"/>
      <c r="R1026" s="4"/>
      <c r="S1026" s="4"/>
    </row>
    <row r="1027" spans="6:19" ht="15.75">
      <c r="F1027" s="4"/>
      <c r="G1027" s="4"/>
      <c r="R1027" s="4"/>
      <c r="S1027" s="4"/>
    </row>
    <row r="1028" spans="6:19" ht="15.75">
      <c r="F1028" s="4"/>
      <c r="G1028" s="4"/>
      <c r="R1028" s="4"/>
      <c r="S1028" s="4"/>
    </row>
    <row r="1029" spans="6:19" ht="15.75">
      <c r="F1029" s="4"/>
      <c r="G1029" s="4"/>
      <c r="R1029" s="4"/>
      <c r="S1029" s="4"/>
    </row>
    <row r="1030" spans="6:19" ht="15.75">
      <c r="F1030" s="4"/>
      <c r="G1030" s="4"/>
      <c r="R1030" s="4"/>
      <c r="S1030" s="4"/>
    </row>
    <row r="1031" spans="6:19" ht="15.75">
      <c r="F1031" s="4"/>
      <c r="G1031" s="4"/>
      <c r="R1031" s="4"/>
      <c r="S1031" s="4"/>
    </row>
    <row r="1032" spans="6:19" ht="15.75">
      <c r="F1032" s="4"/>
      <c r="G1032" s="4"/>
      <c r="R1032" s="4"/>
      <c r="S1032" s="4"/>
    </row>
    <row r="1033" spans="6:19" ht="15.75">
      <c r="F1033" s="4"/>
      <c r="G1033" s="4"/>
      <c r="R1033" s="4"/>
      <c r="S1033" s="4"/>
    </row>
    <row r="1034" spans="6:19" ht="15.75">
      <c r="F1034" s="4"/>
      <c r="G1034" s="4"/>
      <c r="R1034" s="4"/>
      <c r="S1034" s="4"/>
    </row>
    <row r="1035" spans="6:19" ht="15.75">
      <c r="F1035" s="4"/>
      <c r="G1035" s="4"/>
      <c r="R1035" s="4"/>
      <c r="S1035" s="4"/>
    </row>
    <row r="1036" spans="6:19" ht="15.75">
      <c r="F1036" s="4"/>
      <c r="G1036" s="4"/>
      <c r="R1036" s="4"/>
      <c r="S1036" s="4"/>
    </row>
    <row r="1037" spans="6:19" ht="15.75">
      <c r="F1037" s="4"/>
      <c r="G1037" s="4"/>
      <c r="R1037" s="4"/>
      <c r="S1037" s="4"/>
    </row>
    <row r="1038" spans="6:19" ht="15.75">
      <c r="F1038" s="4"/>
      <c r="G1038" s="4"/>
      <c r="R1038" s="4"/>
      <c r="S1038" s="4"/>
    </row>
    <row r="1039" spans="6:19" ht="15.75">
      <c r="F1039" s="4"/>
      <c r="G1039" s="4"/>
      <c r="R1039" s="4"/>
      <c r="S1039" s="4"/>
    </row>
    <row r="1040" spans="6:19" ht="15.75">
      <c r="F1040" s="4"/>
      <c r="G1040" s="4"/>
      <c r="R1040" s="4"/>
      <c r="S1040" s="4"/>
    </row>
    <row r="1041" spans="6:19" ht="15.75">
      <c r="F1041" s="4"/>
      <c r="G1041" s="4"/>
      <c r="R1041" s="4"/>
      <c r="S1041" s="4"/>
    </row>
    <row r="1042" spans="6:19" ht="15.75">
      <c r="F1042" s="4"/>
      <c r="G1042" s="4"/>
      <c r="R1042" s="4"/>
      <c r="S1042" s="4"/>
    </row>
    <row r="1043" spans="6:19" ht="15.75">
      <c r="F1043" s="4"/>
      <c r="G1043" s="4"/>
      <c r="R1043" s="4"/>
      <c r="S1043" s="4"/>
    </row>
    <row r="1044" spans="6:19" ht="15.75">
      <c r="F1044" s="4"/>
      <c r="G1044" s="4"/>
      <c r="R1044" s="4"/>
      <c r="S1044" s="4"/>
    </row>
    <row r="1045" spans="6:19" ht="15.75">
      <c r="F1045" s="4"/>
      <c r="G1045" s="4"/>
      <c r="R1045" s="4"/>
      <c r="S1045" s="4"/>
    </row>
    <row r="1046" spans="6:19" ht="15.75">
      <c r="F1046" s="4"/>
      <c r="G1046" s="4"/>
      <c r="R1046" s="4"/>
      <c r="S1046" s="4"/>
    </row>
    <row r="1047" spans="6:19" ht="15.75">
      <c r="F1047" s="4"/>
      <c r="G1047" s="4"/>
      <c r="R1047" s="4"/>
      <c r="S1047" s="4"/>
    </row>
    <row r="1048" spans="6:19" ht="15.75">
      <c r="F1048" s="4"/>
      <c r="G1048" s="4"/>
      <c r="R1048" s="4"/>
      <c r="S1048" s="4"/>
    </row>
    <row r="1049" spans="6:19" ht="15.75">
      <c r="F1049" s="4"/>
      <c r="G1049" s="4"/>
      <c r="R1049" s="4"/>
      <c r="S1049" s="4"/>
    </row>
    <row r="1050" spans="6:19" ht="15.75">
      <c r="F1050" s="4"/>
      <c r="G1050" s="4"/>
      <c r="R1050" s="4"/>
      <c r="S1050" s="4"/>
    </row>
    <row r="1051" spans="6:19" ht="15.75">
      <c r="F1051" s="4"/>
      <c r="G1051" s="4"/>
      <c r="R1051" s="4"/>
      <c r="S1051" s="4"/>
    </row>
    <row r="1052" spans="6:19" ht="15.75">
      <c r="F1052" s="4"/>
      <c r="G1052" s="4"/>
      <c r="R1052" s="4"/>
      <c r="S1052" s="4"/>
    </row>
    <row r="1053" spans="6:19" ht="15.75">
      <c r="F1053" s="4"/>
      <c r="G1053" s="4"/>
      <c r="R1053" s="4"/>
      <c r="S1053" s="4"/>
    </row>
    <row r="1054" spans="6:19" ht="15.75">
      <c r="F1054" s="4"/>
      <c r="G1054" s="4"/>
      <c r="R1054" s="4"/>
      <c r="S1054" s="4"/>
    </row>
    <row r="1055" spans="6:19" ht="15.75">
      <c r="F1055" s="4"/>
      <c r="G1055" s="4"/>
      <c r="R1055" s="4"/>
      <c r="S1055" s="4"/>
    </row>
    <row r="1056" spans="6:19" ht="15.75">
      <c r="F1056" s="4"/>
      <c r="G1056" s="4"/>
      <c r="R1056" s="4"/>
      <c r="S1056" s="4"/>
    </row>
    <row r="1057" spans="6:19" ht="15.75">
      <c r="F1057" s="4"/>
      <c r="G1057" s="4"/>
      <c r="R1057" s="4"/>
      <c r="S1057" s="4"/>
    </row>
    <row r="1058" spans="6:19" ht="15.75">
      <c r="F1058" s="4"/>
      <c r="G1058" s="4"/>
      <c r="R1058" s="4"/>
      <c r="S1058" s="4"/>
    </row>
    <row r="1059" spans="6:19" ht="15.75">
      <c r="F1059" s="4"/>
      <c r="G1059" s="4"/>
      <c r="R1059" s="4"/>
      <c r="S1059" s="4"/>
    </row>
    <row r="1060" spans="6:19" ht="15.75">
      <c r="F1060" s="4"/>
      <c r="G1060" s="4"/>
      <c r="R1060" s="4"/>
      <c r="S1060" s="4"/>
    </row>
    <row r="1061" spans="6:19" ht="15.75">
      <c r="F1061" s="4"/>
      <c r="G1061" s="4"/>
      <c r="R1061" s="4"/>
      <c r="S1061" s="4"/>
    </row>
    <row r="1062" spans="6:19" ht="15.75">
      <c r="F1062" s="4"/>
      <c r="G1062" s="4"/>
      <c r="R1062" s="4"/>
      <c r="S1062" s="4"/>
    </row>
    <row r="1063" spans="6:19" ht="15.75">
      <c r="F1063" s="4"/>
      <c r="G1063" s="4"/>
      <c r="R1063" s="4"/>
      <c r="S1063" s="4"/>
    </row>
    <row r="1064" spans="6:19" ht="15.75">
      <c r="F1064" s="4"/>
      <c r="G1064" s="4"/>
      <c r="R1064" s="4"/>
      <c r="S1064" s="4"/>
    </row>
    <row r="1065" spans="6:19" ht="15.75">
      <c r="F1065" s="4"/>
      <c r="G1065" s="4"/>
      <c r="R1065" s="4"/>
      <c r="S1065" s="4"/>
    </row>
    <row r="1066" spans="6:19" ht="15.75">
      <c r="F1066" s="4"/>
      <c r="G1066" s="4"/>
      <c r="R1066" s="4"/>
      <c r="S1066" s="4"/>
    </row>
    <row r="1067" spans="6:19" ht="15.75">
      <c r="F1067" s="4"/>
      <c r="G1067" s="4"/>
      <c r="R1067" s="4"/>
      <c r="S1067" s="4"/>
    </row>
    <row r="1068" spans="6:19" ht="15.75">
      <c r="F1068" s="4"/>
      <c r="G1068" s="4"/>
      <c r="R1068" s="4"/>
      <c r="S1068" s="4"/>
    </row>
    <row r="1069" spans="6:19" ht="15.75">
      <c r="F1069" s="4"/>
      <c r="G1069" s="4"/>
      <c r="R1069" s="4"/>
      <c r="S1069" s="4"/>
    </row>
    <row r="1070" spans="6:19" ht="15.75">
      <c r="F1070" s="4"/>
      <c r="G1070" s="4"/>
      <c r="R1070" s="4"/>
      <c r="S1070" s="4"/>
    </row>
    <row r="1071" spans="6:19" ht="15.75">
      <c r="F1071" s="4"/>
      <c r="G1071" s="4"/>
      <c r="R1071" s="4"/>
      <c r="S1071" s="4"/>
    </row>
  </sheetData>
  <sheetProtection formatCells="0" formatColumns="0" formatRows="0" insertColumns="0" insertRows="0" insertHyperlinks="0" deleteColumns="0" deleteRows="0" sort="0" autoFilter="0" pivotTables="0"/>
  <mergeCells count="177">
    <mergeCell ref="B99:B101"/>
    <mergeCell ref="AD76:AD78"/>
    <mergeCell ref="A41:G41"/>
    <mergeCell ref="A42:G42"/>
    <mergeCell ref="A54:AE54"/>
    <mergeCell ref="AE66:AE68"/>
    <mergeCell ref="AE70:AE72"/>
    <mergeCell ref="AE73:AE75"/>
    <mergeCell ref="B73:B75"/>
    <mergeCell ref="A55:A59"/>
    <mergeCell ref="AE55:AE59"/>
    <mergeCell ref="J44:N44"/>
    <mergeCell ref="J41:N41"/>
    <mergeCell ref="J42:N42"/>
    <mergeCell ref="V41:Z41"/>
    <mergeCell ref="V42:Z42"/>
    <mergeCell ref="V44:Z44"/>
    <mergeCell ref="A43:G43"/>
    <mergeCell ref="A44:G44"/>
    <mergeCell ref="D73:D75"/>
    <mergeCell ref="D60:D64"/>
    <mergeCell ref="B55:B59"/>
    <mergeCell ref="AD73:AD75"/>
    <mergeCell ref="D79:D81"/>
    <mergeCell ref="B4:B7"/>
    <mergeCell ref="C4:C7"/>
    <mergeCell ref="D4:D7"/>
    <mergeCell ref="AD4:AD7"/>
    <mergeCell ref="AE4:AE7"/>
    <mergeCell ref="A14:A18"/>
    <mergeCell ref="B14:B18"/>
    <mergeCell ref="C14:C18"/>
    <mergeCell ref="D14:D18"/>
    <mergeCell ref="AD14:AD18"/>
    <mergeCell ref="AE14:AE18"/>
    <mergeCell ref="AD8:AD13"/>
    <mergeCell ref="C8:C13"/>
    <mergeCell ref="D8:D13"/>
    <mergeCell ref="B1:B2"/>
    <mergeCell ref="D1:D2"/>
    <mergeCell ref="C30:C32"/>
    <mergeCell ref="D30:D32"/>
    <mergeCell ref="A3:AE3"/>
    <mergeCell ref="AD23:AD29"/>
    <mergeCell ref="D23:D29"/>
    <mergeCell ref="AE1:AE2"/>
    <mergeCell ref="AD30:AD32"/>
    <mergeCell ref="AE30:AE32"/>
    <mergeCell ref="AE8:AE13"/>
    <mergeCell ref="AE19:AE22"/>
    <mergeCell ref="AE23:AE29"/>
    <mergeCell ref="A30:A32"/>
    <mergeCell ref="B30:B32"/>
    <mergeCell ref="A23:A29"/>
    <mergeCell ref="AD1:AD2"/>
    <mergeCell ref="A19:A22"/>
    <mergeCell ref="B23:B29"/>
    <mergeCell ref="A1:A2"/>
    <mergeCell ref="C1:C2"/>
    <mergeCell ref="B19:B22"/>
    <mergeCell ref="E1:AC1"/>
    <mergeCell ref="A4:A7"/>
    <mergeCell ref="AD19:AD22"/>
    <mergeCell ref="D19:D22"/>
    <mergeCell ref="V40:AA40"/>
    <mergeCell ref="C36:C38"/>
    <mergeCell ref="D36:D38"/>
    <mergeCell ref="AD46:AD49"/>
    <mergeCell ref="A45:AE45"/>
    <mergeCell ref="AD50:AD53"/>
    <mergeCell ref="AE50:AE53"/>
    <mergeCell ref="A50:A53"/>
    <mergeCell ref="AE33:AE35"/>
    <mergeCell ref="C23:C29"/>
    <mergeCell ref="AD36:AD38"/>
    <mergeCell ref="AE36:AE38"/>
    <mergeCell ref="A36:A38"/>
    <mergeCell ref="B36:B38"/>
    <mergeCell ref="AE46:AE49"/>
    <mergeCell ref="B33:B35"/>
    <mergeCell ref="C33:C35"/>
    <mergeCell ref="D33:D35"/>
    <mergeCell ref="AD33:AD35"/>
    <mergeCell ref="A46:A49"/>
    <mergeCell ref="B46:B49"/>
    <mergeCell ref="C46:C49"/>
    <mergeCell ref="AD88:AD92"/>
    <mergeCell ref="A65:AE65"/>
    <mergeCell ref="A69:AE69"/>
    <mergeCell ref="AD66:AD68"/>
    <mergeCell ref="AD70:AD72"/>
    <mergeCell ref="A70:A72"/>
    <mergeCell ref="B66:B68"/>
    <mergeCell ref="C66:C68"/>
    <mergeCell ref="D66:D68"/>
    <mergeCell ref="D70:D72"/>
    <mergeCell ref="C73:C75"/>
    <mergeCell ref="B70:B72"/>
    <mergeCell ref="C70:C72"/>
    <mergeCell ref="A73:A75"/>
    <mergeCell ref="A79:A81"/>
    <mergeCell ref="B79:B81"/>
    <mergeCell ref="C79:C81"/>
    <mergeCell ref="AE79:AE81"/>
    <mergeCell ref="A88:A92"/>
    <mergeCell ref="C55:C59"/>
    <mergeCell ref="B88:B92"/>
    <mergeCell ref="C111:C114"/>
    <mergeCell ref="AD102:AD104"/>
    <mergeCell ref="C94:C97"/>
    <mergeCell ref="A98:AE98"/>
    <mergeCell ref="AD94:AD97"/>
    <mergeCell ref="AE94:AE97"/>
    <mergeCell ref="B105:B107"/>
    <mergeCell ref="AE105:AE107"/>
    <mergeCell ref="AD105:AD107"/>
    <mergeCell ref="AD99:AD101"/>
    <mergeCell ref="AE111:AE114"/>
    <mergeCell ref="A102:A104"/>
    <mergeCell ref="C102:C104"/>
    <mergeCell ref="C99:C101"/>
    <mergeCell ref="D99:D101"/>
    <mergeCell ref="D102:D104"/>
    <mergeCell ref="D94:D97"/>
    <mergeCell ref="D108:D110"/>
    <mergeCell ref="A105:A107"/>
    <mergeCell ref="AE99:AE101"/>
    <mergeCell ref="AE108:AE110"/>
    <mergeCell ref="D105:D107"/>
    <mergeCell ref="AE102:AE104"/>
    <mergeCell ref="AD111:AD114"/>
    <mergeCell ref="AD108:AD110"/>
    <mergeCell ref="C105:C107"/>
    <mergeCell ref="AE88:AE92"/>
    <mergeCell ref="AE84:AE87"/>
    <mergeCell ref="AD84:AD87"/>
    <mergeCell ref="A84:A87"/>
    <mergeCell ref="B84:B87"/>
    <mergeCell ref="C84:C87"/>
    <mergeCell ref="D84:D87"/>
    <mergeCell ref="B94:B97"/>
    <mergeCell ref="A94:A97"/>
    <mergeCell ref="C88:C92"/>
    <mergeCell ref="D88:D92"/>
    <mergeCell ref="B93:D93"/>
    <mergeCell ref="B102:B104"/>
    <mergeCell ref="A108:A110"/>
    <mergeCell ref="B108:B110"/>
    <mergeCell ref="C108:C110"/>
    <mergeCell ref="D111:D114"/>
    <mergeCell ref="A111:A114"/>
    <mergeCell ref="B111:B114"/>
    <mergeCell ref="F93:AE93"/>
    <mergeCell ref="A33:A35"/>
    <mergeCell ref="C19:C22"/>
    <mergeCell ref="A8:A13"/>
    <mergeCell ref="B8:B13"/>
    <mergeCell ref="A66:A68"/>
    <mergeCell ref="A82:AE82"/>
    <mergeCell ref="A76:A78"/>
    <mergeCell ref="B76:B78"/>
    <mergeCell ref="C76:C78"/>
    <mergeCell ref="D76:D78"/>
    <mergeCell ref="B50:B53"/>
    <mergeCell ref="C50:C53"/>
    <mergeCell ref="D50:D53"/>
    <mergeCell ref="A40:R40"/>
    <mergeCell ref="AD79:AD81"/>
    <mergeCell ref="AE76:AE78"/>
    <mergeCell ref="AE60:AE64"/>
    <mergeCell ref="AD55:AD59"/>
    <mergeCell ref="AD60:AD64"/>
    <mergeCell ref="A60:A64"/>
    <mergeCell ref="B60:B64"/>
    <mergeCell ref="D46:D49"/>
    <mergeCell ref="C60:C64"/>
    <mergeCell ref="D55:D59"/>
  </mergeCells>
  <phoneticPr fontId="0" type="noConversion"/>
  <conditionalFormatting sqref="F1072:F65586">
    <cfRule type="expression" dxfId="678" priority="383" stopIfTrue="1">
      <formula>OR(F1073="greem",F1073="green ")</formula>
    </cfRule>
    <cfRule type="expression" dxfId="677" priority="384" stopIfTrue="1">
      <formula>OR(F1073="amber",F1073="amber ")</formula>
    </cfRule>
  </conditionalFormatting>
  <conditionalFormatting sqref="G87:AC87 F88:AC91 D111:D114 E112:E114 D55:AC64 F83:Q92 F94:AC97 E109:E110 E106:E107 E103:E104 E100:E101 R46:S47 U46:V47 X46:Y47 AA46:AB47 F46:G47 I46:J47 L46:M47 O46:P47 E29:E30 E32:E36 E47:AC53 E33:AC35 E38 D23:E28 D26:Q26 F23:AC38 D83:AC83 R84:R92 F84:AC86 R92:S92 D70:AC81 D4:AC22 F99:AC114 S83:AC92 D66:AC68">
    <cfRule type="cellIs" dxfId="676" priority="385" stopIfTrue="1" operator="equal">
      <formula>"green"</formula>
    </cfRule>
    <cfRule type="cellIs" dxfId="675" priority="386" stopIfTrue="1" operator="equal">
      <formula>"amber"</formula>
    </cfRule>
    <cfRule type="cellIs" dxfId="674" priority="387" stopIfTrue="1" operator="equal">
      <formula>"red"</formula>
    </cfRule>
  </conditionalFormatting>
  <conditionalFormatting sqref="D94:E97 B88:B92 D88:D90 D83:E83 E84:E92 B83:B84 D84 D30:E38">
    <cfRule type="cellIs" dxfId="673" priority="388" stopIfTrue="1" operator="equal">
      <formula>"GREEN"</formula>
    </cfRule>
    <cfRule type="cellIs" dxfId="672" priority="389" stopIfTrue="1" operator="equal">
      <formula>"AMBER"</formula>
    </cfRule>
    <cfRule type="cellIs" dxfId="671" priority="390" stopIfTrue="1" operator="equal">
      <formula>"RED"</formula>
    </cfRule>
  </conditionalFormatting>
  <conditionalFormatting sqref="R1072:R65586">
    <cfRule type="expression" dxfId="670" priority="381" stopIfTrue="1">
      <formula>OR(R1073="greem",R1073="green ")</formula>
    </cfRule>
    <cfRule type="expression" dxfId="669" priority="382" stopIfTrue="1">
      <formula>OR(R1073="amber",R1073="amber ")</formula>
    </cfRule>
  </conditionalFormatting>
  <dataValidations count="1">
    <dataValidation operator="greaterThanOrEqual" allowBlank="1" showInputMessage="1" showErrorMessage="1" sqref="H85:Q85 T84:AC85"/>
  </dataValidations>
  <pageMargins left="0.31496062992125984" right="0.19685039370078741" top="0.39370078740157483" bottom="0.31496062992125984" header="0.19685039370078741" footer="0"/>
  <pageSetup paperSize="9" scale="44" fitToHeight="20"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2" manualBreakCount="2">
    <brk id="44" max="30" man="1"/>
    <brk id="81" max="30" man="1"/>
  </rowBreaks>
  <drawing r:id="rId2"/>
</worksheet>
</file>

<file path=xl/worksheets/sheet2.xml><?xml version="1.0" encoding="utf-8"?>
<worksheet xmlns="http://schemas.openxmlformats.org/spreadsheetml/2006/main" xmlns:r="http://schemas.openxmlformats.org/officeDocument/2006/relationships">
  <dimension ref="A1:AE973"/>
  <sheetViews>
    <sheetView showGridLines="0" zoomScale="65" zoomScaleNormal="65" workbookViewId="0">
      <pane ySplit="2" topLeftCell="A3" activePane="bottomLeft" state="frozen"/>
      <selection activeCell="AD111" sqref="AD111:AD114"/>
      <selection pane="bottomLeft" activeCell="AC63" sqref="AC63"/>
    </sheetView>
  </sheetViews>
  <sheetFormatPr defaultRowHeight="12.75"/>
  <cols>
    <col min="1" max="1" width="9.28515625" style="1" customWidth="1"/>
    <col min="2" max="2" width="36.7109375" style="1" customWidth="1"/>
    <col min="3" max="3" width="12.5703125" style="3" customWidth="1"/>
    <col min="4" max="4" width="31.7109375" style="1" customWidth="1"/>
    <col min="5" max="5" width="0.28515625" style="1" customWidth="1"/>
    <col min="6" max="6" width="0.28515625" style="54" customWidth="1"/>
    <col min="7" max="17" width="0.28515625" style="52" customWidth="1"/>
    <col min="18" max="18" width="9.5703125" style="54" bestFit="1" customWidth="1"/>
    <col min="19" max="29" width="10.28515625" style="52" customWidth="1"/>
    <col min="30" max="30" width="41.7109375" style="1" customWidth="1"/>
    <col min="31" max="31" width="63.7109375" style="1" customWidth="1"/>
    <col min="32" max="260" width="9.140625" style="1"/>
    <col min="261" max="261" width="8.85546875" style="1" customWidth="1"/>
    <col min="262" max="262" width="41.7109375" style="1" customWidth="1"/>
    <col min="263" max="263" width="13.5703125" style="1" customWidth="1"/>
    <col min="264" max="264" width="12.85546875" style="1" customWidth="1"/>
    <col min="265" max="265" width="11.42578125" style="1" customWidth="1"/>
    <col min="266" max="266" width="11" style="1" customWidth="1"/>
    <col min="267" max="268" width="8.28515625" style="1" customWidth="1"/>
    <col min="269" max="274" width="0" style="1" hidden="1" customWidth="1"/>
    <col min="275" max="275" width="7.85546875" style="1" customWidth="1"/>
    <col min="276" max="276" width="9.28515625" style="1" customWidth="1"/>
    <col min="277" max="277" width="8.85546875" style="1" customWidth="1"/>
    <col min="278" max="278" width="8.28515625" style="1" customWidth="1"/>
    <col min="279" max="279" width="7.85546875" style="1" customWidth="1"/>
    <col min="280" max="280" width="8.28515625" style="1" customWidth="1"/>
    <col min="281" max="281" width="8.42578125" style="1" customWidth="1"/>
    <col min="282" max="282" width="10" style="1" customWidth="1"/>
    <col min="283" max="283" width="8.7109375" style="1" customWidth="1"/>
    <col min="284" max="284" width="9.140625" style="1"/>
    <col min="285" max="285" width="12" style="1" customWidth="1"/>
    <col min="286" max="516" width="9.140625" style="1"/>
    <col min="517" max="517" width="8.85546875" style="1" customWidth="1"/>
    <col min="518" max="518" width="41.7109375" style="1" customWidth="1"/>
    <col min="519" max="519" width="13.5703125" style="1" customWidth="1"/>
    <col min="520" max="520" width="12.85546875" style="1" customWidth="1"/>
    <col min="521" max="521" width="11.42578125" style="1" customWidth="1"/>
    <col min="522" max="522" width="11" style="1" customWidth="1"/>
    <col min="523" max="524" width="8.28515625" style="1" customWidth="1"/>
    <col min="525" max="530" width="0" style="1" hidden="1" customWidth="1"/>
    <col min="531" max="531" width="7.85546875" style="1" customWidth="1"/>
    <col min="532" max="532" width="9.28515625" style="1" customWidth="1"/>
    <col min="533" max="533" width="8.85546875" style="1" customWidth="1"/>
    <col min="534" max="534" width="8.28515625" style="1" customWidth="1"/>
    <col min="535" max="535" width="7.85546875" style="1" customWidth="1"/>
    <col min="536" max="536" width="8.28515625" style="1" customWidth="1"/>
    <col min="537" max="537" width="8.42578125" style="1" customWidth="1"/>
    <col min="538" max="538" width="10" style="1" customWidth="1"/>
    <col min="539" max="539" width="8.7109375" style="1" customWidth="1"/>
    <col min="540" max="540" width="9.140625" style="1"/>
    <col min="541" max="541" width="12" style="1" customWidth="1"/>
    <col min="542" max="772" width="9.140625" style="1"/>
    <col min="773" max="773" width="8.85546875" style="1" customWidth="1"/>
    <col min="774" max="774" width="41.7109375" style="1" customWidth="1"/>
    <col min="775" max="775" width="13.5703125" style="1" customWidth="1"/>
    <col min="776" max="776" width="12.85546875" style="1" customWidth="1"/>
    <col min="777" max="777" width="11.42578125" style="1" customWidth="1"/>
    <col min="778" max="778" width="11" style="1" customWidth="1"/>
    <col min="779" max="780" width="8.28515625" style="1" customWidth="1"/>
    <col min="781" max="786" width="0" style="1" hidden="1" customWidth="1"/>
    <col min="787" max="787" width="7.85546875" style="1" customWidth="1"/>
    <col min="788" max="788" width="9.28515625" style="1" customWidth="1"/>
    <col min="789" max="789" width="8.85546875" style="1" customWidth="1"/>
    <col min="790" max="790" width="8.28515625" style="1" customWidth="1"/>
    <col min="791" max="791" width="7.85546875" style="1" customWidth="1"/>
    <col min="792" max="792" width="8.28515625" style="1" customWidth="1"/>
    <col min="793" max="793" width="8.42578125" style="1" customWidth="1"/>
    <col min="794" max="794" width="10" style="1" customWidth="1"/>
    <col min="795" max="795" width="8.7109375" style="1" customWidth="1"/>
    <col min="796" max="796" width="9.140625" style="1"/>
    <col min="797" max="797" width="12" style="1" customWidth="1"/>
    <col min="798" max="1028" width="9.140625" style="1"/>
    <col min="1029" max="1029" width="8.85546875" style="1" customWidth="1"/>
    <col min="1030" max="1030" width="41.7109375" style="1" customWidth="1"/>
    <col min="1031" max="1031" width="13.5703125" style="1" customWidth="1"/>
    <col min="1032" max="1032" width="12.85546875" style="1" customWidth="1"/>
    <col min="1033" max="1033" width="11.42578125" style="1" customWidth="1"/>
    <col min="1034" max="1034" width="11" style="1" customWidth="1"/>
    <col min="1035" max="1036" width="8.28515625" style="1" customWidth="1"/>
    <col min="1037" max="1042" width="0" style="1" hidden="1" customWidth="1"/>
    <col min="1043" max="1043" width="7.85546875" style="1" customWidth="1"/>
    <col min="1044" max="1044" width="9.28515625" style="1" customWidth="1"/>
    <col min="1045" max="1045" width="8.85546875" style="1" customWidth="1"/>
    <col min="1046" max="1046" width="8.28515625" style="1" customWidth="1"/>
    <col min="1047" max="1047" width="7.85546875" style="1" customWidth="1"/>
    <col min="1048" max="1048" width="8.28515625" style="1" customWidth="1"/>
    <col min="1049" max="1049" width="8.42578125" style="1" customWidth="1"/>
    <col min="1050" max="1050" width="10" style="1" customWidth="1"/>
    <col min="1051" max="1051" width="8.7109375" style="1" customWidth="1"/>
    <col min="1052" max="1052" width="9.140625" style="1"/>
    <col min="1053" max="1053" width="12" style="1" customWidth="1"/>
    <col min="1054" max="1284" width="9.140625" style="1"/>
    <col min="1285" max="1285" width="8.85546875" style="1" customWidth="1"/>
    <col min="1286" max="1286" width="41.7109375" style="1" customWidth="1"/>
    <col min="1287" max="1287" width="13.5703125" style="1" customWidth="1"/>
    <col min="1288" max="1288" width="12.85546875" style="1" customWidth="1"/>
    <col min="1289" max="1289" width="11.42578125" style="1" customWidth="1"/>
    <col min="1290" max="1290" width="11" style="1" customWidth="1"/>
    <col min="1291" max="1292" width="8.28515625" style="1" customWidth="1"/>
    <col min="1293" max="1298" width="0" style="1" hidden="1" customWidth="1"/>
    <col min="1299" max="1299" width="7.85546875" style="1" customWidth="1"/>
    <col min="1300" max="1300" width="9.28515625" style="1" customWidth="1"/>
    <col min="1301" max="1301" width="8.85546875" style="1" customWidth="1"/>
    <col min="1302" max="1302" width="8.28515625" style="1" customWidth="1"/>
    <col min="1303" max="1303" width="7.85546875" style="1" customWidth="1"/>
    <col min="1304" max="1304" width="8.28515625" style="1" customWidth="1"/>
    <col min="1305" max="1305" width="8.42578125" style="1" customWidth="1"/>
    <col min="1306" max="1306" width="10" style="1" customWidth="1"/>
    <col min="1307" max="1307" width="8.7109375" style="1" customWidth="1"/>
    <col min="1308" max="1308" width="9.140625" style="1"/>
    <col min="1309" max="1309" width="12" style="1" customWidth="1"/>
    <col min="1310" max="1540" width="9.140625" style="1"/>
    <col min="1541" max="1541" width="8.85546875" style="1" customWidth="1"/>
    <col min="1542" max="1542" width="41.7109375" style="1" customWidth="1"/>
    <col min="1543" max="1543" width="13.5703125" style="1" customWidth="1"/>
    <col min="1544" max="1544" width="12.85546875" style="1" customWidth="1"/>
    <col min="1545" max="1545" width="11.42578125" style="1" customWidth="1"/>
    <col min="1546" max="1546" width="11" style="1" customWidth="1"/>
    <col min="1547" max="1548" width="8.28515625" style="1" customWidth="1"/>
    <col min="1549" max="1554" width="0" style="1" hidden="1" customWidth="1"/>
    <col min="1555" max="1555" width="7.85546875" style="1" customWidth="1"/>
    <col min="1556" max="1556" width="9.28515625" style="1" customWidth="1"/>
    <col min="1557" max="1557" width="8.85546875" style="1" customWidth="1"/>
    <col min="1558" max="1558" width="8.28515625" style="1" customWidth="1"/>
    <col min="1559" max="1559" width="7.85546875" style="1" customWidth="1"/>
    <col min="1560" max="1560" width="8.28515625" style="1" customWidth="1"/>
    <col min="1561" max="1561" width="8.42578125" style="1" customWidth="1"/>
    <col min="1562" max="1562" width="10" style="1" customWidth="1"/>
    <col min="1563" max="1563" width="8.7109375" style="1" customWidth="1"/>
    <col min="1564" max="1564" width="9.140625" style="1"/>
    <col min="1565" max="1565" width="12" style="1" customWidth="1"/>
    <col min="1566" max="1796" width="9.140625" style="1"/>
    <col min="1797" max="1797" width="8.85546875" style="1" customWidth="1"/>
    <col min="1798" max="1798" width="41.7109375" style="1" customWidth="1"/>
    <col min="1799" max="1799" width="13.5703125" style="1" customWidth="1"/>
    <col min="1800" max="1800" width="12.85546875" style="1" customWidth="1"/>
    <col min="1801" max="1801" width="11.42578125" style="1" customWidth="1"/>
    <col min="1802" max="1802" width="11" style="1" customWidth="1"/>
    <col min="1803" max="1804" width="8.28515625" style="1" customWidth="1"/>
    <col min="1805" max="1810" width="0" style="1" hidden="1" customWidth="1"/>
    <col min="1811" max="1811" width="7.85546875" style="1" customWidth="1"/>
    <col min="1812" max="1812" width="9.28515625" style="1" customWidth="1"/>
    <col min="1813" max="1813" width="8.85546875" style="1" customWidth="1"/>
    <col min="1814" max="1814" width="8.28515625" style="1" customWidth="1"/>
    <col min="1815" max="1815" width="7.85546875" style="1" customWidth="1"/>
    <col min="1816" max="1816" width="8.28515625" style="1" customWidth="1"/>
    <col min="1817" max="1817" width="8.42578125" style="1" customWidth="1"/>
    <col min="1818" max="1818" width="10" style="1" customWidth="1"/>
    <col min="1819" max="1819" width="8.7109375" style="1" customWidth="1"/>
    <col min="1820" max="1820" width="9.140625" style="1"/>
    <col min="1821" max="1821" width="12" style="1" customWidth="1"/>
    <col min="1822" max="2052" width="9.140625" style="1"/>
    <col min="2053" max="2053" width="8.85546875" style="1" customWidth="1"/>
    <col min="2054" max="2054" width="41.7109375" style="1" customWidth="1"/>
    <col min="2055" max="2055" width="13.5703125" style="1" customWidth="1"/>
    <col min="2056" max="2056" width="12.85546875" style="1" customWidth="1"/>
    <col min="2057" max="2057" width="11.42578125" style="1" customWidth="1"/>
    <col min="2058" max="2058" width="11" style="1" customWidth="1"/>
    <col min="2059" max="2060" width="8.28515625" style="1" customWidth="1"/>
    <col min="2061" max="2066" width="0" style="1" hidden="1" customWidth="1"/>
    <col min="2067" max="2067" width="7.85546875" style="1" customWidth="1"/>
    <col min="2068" max="2068" width="9.28515625" style="1" customWidth="1"/>
    <col min="2069" max="2069" width="8.85546875" style="1" customWidth="1"/>
    <col min="2070" max="2070" width="8.28515625" style="1" customWidth="1"/>
    <col min="2071" max="2071" width="7.85546875" style="1" customWidth="1"/>
    <col min="2072" max="2072" width="8.28515625" style="1" customWidth="1"/>
    <col min="2073" max="2073" width="8.42578125" style="1" customWidth="1"/>
    <col min="2074" max="2074" width="10" style="1" customWidth="1"/>
    <col min="2075" max="2075" width="8.7109375" style="1" customWidth="1"/>
    <col min="2076" max="2076" width="9.140625" style="1"/>
    <col min="2077" max="2077" width="12" style="1" customWidth="1"/>
    <col min="2078" max="2308" width="9.140625" style="1"/>
    <col min="2309" max="2309" width="8.85546875" style="1" customWidth="1"/>
    <col min="2310" max="2310" width="41.7109375" style="1" customWidth="1"/>
    <col min="2311" max="2311" width="13.5703125" style="1" customWidth="1"/>
    <col min="2312" max="2312" width="12.85546875" style="1" customWidth="1"/>
    <col min="2313" max="2313" width="11.42578125" style="1" customWidth="1"/>
    <col min="2314" max="2314" width="11" style="1" customWidth="1"/>
    <col min="2315" max="2316" width="8.28515625" style="1" customWidth="1"/>
    <col min="2317" max="2322" width="0" style="1" hidden="1" customWidth="1"/>
    <col min="2323" max="2323" width="7.85546875" style="1" customWidth="1"/>
    <col min="2324" max="2324" width="9.28515625" style="1" customWidth="1"/>
    <col min="2325" max="2325" width="8.85546875" style="1" customWidth="1"/>
    <col min="2326" max="2326" width="8.28515625" style="1" customWidth="1"/>
    <col min="2327" max="2327" width="7.85546875" style="1" customWidth="1"/>
    <col min="2328" max="2328" width="8.28515625" style="1" customWidth="1"/>
    <col min="2329" max="2329" width="8.42578125" style="1" customWidth="1"/>
    <col min="2330" max="2330" width="10" style="1" customWidth="1"/>
    <col min="2331" max="2331" width="8.7109375" style="1" customWidth="1"/>
    <col min="2332" max="2332" width="9.140625" style="1"/>
    <col min="2333" max="2333" width="12" style="1" customWidth="1"/>
    <col min="2334" max="2564" width="9.140625" style="1"/>
    <col min="2565" max="2565" width="8.85546875" style="1" customWidth="1"/>
    <col min="2566" max="2566" width="41.7109375" style="1" customWidth="1"/>
    <col min="2567" max="2567" width="13.5703125" style="1" customWidth="1"/>
    <col min="2568" max="2568" width="12.85546875" style="1" customWidth="1"/>
    <col min="2569" max="2569" width="11.42578125" style="1" customWidth="1"/>
    <col min="2570" max="2570" width="11" style="1" customWidth="1"/>
    <col min="2571" max="2572" width="8.28515625" style="1" customWidth="1"/>
    <col min="2573" max="2578" width="0" style="1" hidden="1" customWidth="1"/>
    <col min="2579" max="2579" width="7.85546875" style="1" customWidth="1"/>
    <col min="2580" max="2580" width="9.28515625" style="1" customWidth="1"/>
    <col min="2581" max="2581" width="8.85546875" style="1" customWidth="1"/>
    <col min="2582" max="2582" width="8.28515625" style="1" customWidth="1"/>
    <col min="2583" max="2583" width="7.85546875" style="1" customWidth="1"/>
    <col min="2584" max="2584" width="8.28515625" style="1" customWidth="1"/>
    <col min="2585" max="2585" width="8.42578125" style="1" customWidth="1"/>
    <col min="2586" max="2586" width="10" style="1" customWidth="1"/>
    <col min="2587" max="2587" width="8.7109375" style="1" customWidth="1"/>
    <col min="2588" max="2588" width="9.140625" style="1"/>
    <col min="2589" max="2589" width="12" style="1" customWidth="1"/>
    <col min="2590" max="2820" width="9.140625" style="1"/>
    <col min="2821" max="2821" width="8.85546875" style="1" customWidth="1"/>
    <col min="2822" max="2822" width="41.7109375" style="1" customWidth="1"/>
    <col min="2823" max="2823" width="13.5703125" style="1" customWidth="1"/>
    <col min="2824" max="2824" width="12.85546875" style="1" customWidth="1"/>
    <col min="2825" max="2825" width="11.42578125" style="1" customWidth="1"/>
    <col min="2826" max="2826" width="11" style="1" customWidth="1"/>
    <col min="2827" max="2828" width="8.28515625" style="1" customWidth="1"/>
    <col min="2829" max="2834" width="0" style="1" hidden="1" customWidth="1"/>
    <col min="2835" max="2835" width="7.85546875" style="1" customWidth="1"/>
    <col min="2836" max="2836" width="9.28515625" style="1" customWidth="1"/>
    <col min="2837" max="2837" width="8.85546875" style="1" customWidth="1"/>
    <col min="2838" max="2838" width="8.28515625" style="1" customWidth="1"/>
    <col min="2839" max="2839" width="7.85546875" style="1" customWidth="1"/>
    <col min="2840" max="2840" width="8.28515625" style="1" customWidth="1"/>
    <col min="2841" max="2841" width="8.42578125" style="1" customWidth="1"/>
    <col min="2842" max="2842" width="10" style="1" customWidth="1"/>
    <col min="2843" max="2843" width="8.7109375" style="1" customWidth="1"/>
    <col min="2844" max="2844" width="9.140625" style="1"/>
    <col min="2845" max="2845" width="12" style="1" customWidth="1"/>
    <col min="2846" max="3076" width="9.140625" style="1"/>
    <col min="3077" max="3077" width="8.85546875" style="1" customWidth="1"/>
    <col min="3078" max="3078" width="41.7109375" style="1" customWidth="1"/>
    <col min="3079" max="3079" width="13.5703125" style="1" customWidth="1"/>
    <col min="3080" max="3080" width="12.85546875" style="1" customWidth="1"/>
    <col min="3081" max="3081" width="11.42578125" style="1" customWidth="1"/>
    <col min="3082" max="3082" width="11" style="1" customWidth="1"/>
    <col min="3083" max="3084" width="8.28515625" style="1" customWidth="1"/>
    <col min="3085" max="3090" width="0" style="1" hidden="1" customWidth="1"/>
    <col min="3091" max="3091" width="7.85546875" style="1" customWidth="1"/>
    <col min="3092" max="3092" width="9.28515625" style="1" customWidth="1"/>
    <col min="3093" max="3093" width="8.85546875" style="1" customWidth="1"/>
    <col min="3094" max="3094" width="8.28515625" style="1" customWidth="1"/>
    <col min="3095" max="3095" width="7.85546875" style="1" customWidth="1"/>
    <col min="3096" max="3096" width="8.28515625" style="1" customWidth="1"/>
    <col min="3097" max="3097" width="8.42578125" style="1" customWidth="1"/>
    <col min="3098" max="3098" width="10" style="1" customWidth="1"/>
    <col min="3099" max="3099" width="8.7109375" style="1" customWidth="1"/>
    <col min="3100" max="3100" width="9.140625" style="1"/>
    <col min="3101" max="3101" width="12" style="1" customWidth="1"/>
    <col min="3102" max="3332" width="9.140625" style="1"/>
    <col min="3333" max="3333" width="8.85546875" style="1" customWidth="1"/>
    <col min="3334" max="3334" width="41.7109375" style="1" customWidth="1"/>
    <col min="3335" max="3335" width="13.5703125" style="1" customWidth="1"/>
    <col min="3336" max="3336" width="12.85546875" style="1" customWidth="1"/>
    <col min="3337" max="3337" width="11.42578125" style="1" customWidth="1"/>
    <col min="3338" max="3338" width="11" style="1" customWidth="1"/>
    <col min="3339" max="3340" width="8.28515625" style="1" customWidth="1"/>
    <col min="3341" max="3346" width="0" style="1" hidden="1" customWidth="1"/>
    <col min="3347" max="3347" width="7.85546875" style="1" customWidth="1"/>
    <col min="3348" max="3348" width="9.28515625" style="1" customWidth="1"/>
    <col min="3349" max="3349" width="8.85546875" style="1" customWidth="1"/>
    <col min="3350" max="3350" width="8.28515625" style="1" customWidth="1"/>
    <col min="3351" max="3351" width="7.85546875" style="1" customWidth="1"/>
    <col min="3352" max="3352" width="8.28515625" style="1" customWidth="1"/>
    <col min="3353" max="3353" width="8.42578125" style="1" customWidth="1"/>
    <col min="3354" max="3354" width="10" style="1" customWidth="1"/>
    <col min="3355" max="3355" width="8.7109375" style="1" customWidth="1"/>
    <col min="3356" max="3356" width="9.140625" style="1"/>
    <col min="3357" max="3357" width="12" style="1" customWidth="1"/>
    <col min="3358" max="3588" width="9.140625" style="1"/>
    <col min="3589" max="3589" width="8.85546875" style="1" customWidth="1"/>
    <col min="3590" max="3590" width="41.7109375" style="1" customWidth="1"/>
    <col min="3591" max="3591" width="13.5703125" style="1" customWidth="1"/>
    <col min="3592" max="3592" width="12.85546875" style="1" customWidth="1"/>
    <col min="3593" max="3593" width="11.42578125" style="1" customWidth="1"/>
    <col min="3594" max="3594" width="11" style="1" customWidth="1"/>
    <col min="3595" max="3596" width="8.28515625" style="1" customWidth="1"/>
    <col min="3597" max="3602" width="0" style="1" hidden="1" customWidth="1"/>
    <col min="3603" max="3603" width="7.85546875" style="1" customWidth="1"/>
    <col min="3604" max="3604" width="9.28515625" style="1" customWidth="1"/>
    <col min="3605" max="3605" width="8.85546875" style="1" customWidth="1"/>
    <col min="3606" max="3606" width="8.28515625" style="1" customWidth="1"/>
    <col min="3607" max="3607" width="7.85546875" style="1" customWidth="1"/>
    <col min="3608" max="3608" width="8.28515625" style="1" customWidth="1"/>
    <col min="3609" max="3609" width="8.42578125" style="1" customWidth="1"/>
    <col min="3610" max="3610" width="10" style="1" customWidth="1"/>
    <col min="3611" max="3611" width="8.7109375" style="1" customWidth="1"/>
    <col min="3612" max="3612" width="9.140625" style="1"/>
    <col min="3613" max="3613" width="12" style="1" customWidth="1"/>
    <col min="3614" max="3844" width="9.140625" style="1"/>
    <col min="3845" max="3845" width="8.85546875" style="1" customWidth="1"/>
    <col min="3846" max="3846" width="41.7109375" style="1" customWidth="1"/>
    <col min="3847" max="3847" width="13.5703125" style="1" customWidth="1"/>
    <col min="3848" max="3848" width="12.85546875" style="1" customWidth="1"/>
    <col min="3849" max="3849" width="11.42578125" style="1" customWidth="1"/>
    <col min="3850" max="3850" width="11" style="1" customWidth="1"/>
    <col min="3851" max="3852" width="8.28515625" style="1" customWidth="1"/>
    <col min="3853" max="3858" width="0" style="1" hidden="1" customWidth="1"/>
    <col min="3859" max="3859" width="7.85546875" style="1" customWidth="1"/>
    <col min="3860" max="3860" width="9.28515625" style="1" customWidth="1"/>
    <col min="3861" max="3861" width="8.85546875" style="1" customWidth="1"/>
    <col min="3862" max="3862" width="8.28515625" style="1" customWidth="1"/>
    <col min="3863" max="3863" width="7.85546875" style="1" customWidth="1"/>
    <col min="3864" max="3864" width="8.28515625" style="1" customWidth="1"/>
    <col min="3865" max="3865" width="8.42578125" style="1" customWidth="1"/>
    <col min="3866" max="3866" width="10" style="1" customWidth="1"/>
    <col min="3867" max="3867" width="8.7109375" style="1" customWidth="1"/>
    <col min="3868" max="3868" width="9.140625" style="1"/>
    <col min="3869" max="3869" width="12" style="1" customWidth="1"/>
    <col min="3870" max="4100" width="9.140625" style="1"/>
    <col min="4101" max="4101" width="8.85546875" style="1" customWidth="1"/>
    <col min="4102" max="4102" width="41.7109375" style="1" customWidth="1"/>
    <col min="4103" max="4103" width="13.5703125" style="1" customWidth="1"/>
    <col min="4104" max="4104" width="12.85546875" style="1" customWidth="1"/>
    <col min="4105" max="4105" width="11.42578125" style="1" customWidth="1"/>
    <col min="4106" max="4106" width="11" style="1" customWidth="1"/>
    <col min="4107" max="4108" width="8.28515625" style="1" customWidth="1"/>
    <col min="4109" max="4114" width="0" style="1" hidden="1" customWidth="1"/>
    <col min="4115" max="4115" width="7.85546875" style="1" customWidth="1"/>
    <col min="4116" max="4116" width="9.28515625" style="1" customWidth="1"/>
    <col min="4117" max="4117" width="8.85546875" style="1" customWidth="1"/>
    <col min="4118" max="4118" width="8.28515625" style="1" customWidth="1"/>
    <col min="4119" max="4119" width="7.85546875" style="1" customWidth="1"/>
    <col min="4120" max="4120" width="8.28515625" style="1" customWidth="1"/>
    <col min="4121" max="4121" width="8.42578125" style="1" customWidth="1"/>
    <col min="4122" max="4122" width="10" style="1" customWidth="1"/>
    <col min="4123" max="4123" width="8.7109375" style="1" customWidth="1"/>
    <col min="4124" max="4124" width="9.140625" style="1"/>
    <col min="4125" max="4125" width="12" style="1" customWidth="1"/>
    <col min="4126" max="4356" width="9.140625" style="1"/>
    <col min="4357" max="4357" width="8.85546875" style="1" customWidth="1"/>
    <col min="4358" max="4358" width="41.7109375" style="1" customWidth="1"/>
    <col min="4359" max="4359" width="13.5703125" style="1" customWidth="1"/>
    <col min="4360" max="4360" width="12.85546875" style="1" customWidth="1"/>
    <col min="4361" max="4361" width="11.42578125" style="1" customWidth="1"/>
    <col min="4362" max="4362" width="11" style="1" customWidth="1"/>
    <col min="4363" max="4364" width="8.28515625" style="1" customWidth="1"/>
    <col min="4365" max="4370" width="0" style="1" hidden="1" customWidth="1"/>
    <col min="4371" max="4371" width="7.85546875" style="1" customWidth="1"/>
    <col min="4372" max="4372" width="9.28515625" style="1" customWidth="1"/>
    <col min="4373" max="4373" width="8.85546875" style="1" customWidth="1"/>
    <col min="4374" max="4374" width="8.28515625" style="1" customWidth="1"/>
    <col min="4375" max="4375" width="7.85546875" style="1" customWidth="1"/>
    <col min="4376" max="4376" width="8.28515625" style="1" customWidth="1"/>
    <col min="4377" max="4377" width="8.42578125" style="1" customWidth="1"/>
    <col min="4378" max="4378" width="10" style="1" customWidth="1"/>
    <col min="4379" max="4379" width="8.7109375" style="1" customWidth="1"/>
    <col min="4380" max="4380" width="9.140625" style="1"/>
    <col min="4381" max="4381" width="12" style="1" customWidth="1"/>
    <col min="4382" max="4612" width="9.140625" style="1"/>
    <col min="4613" max="4613" width="8.85546875" style="1" customWidth="1"/>
    <col min="4614" max="4614" width="41.7109375" style="1" customWidth="1"/>
    <col min="4615" max="4615" width="13.5703125" style="1" customWidth="1"/>
    <col min="4616" max="4616" width="12.85546875" style="1" customWidth="1"/>
    <col min="4617" max="4617" width="11.42578125" style="1" customWidth="1"/>
    <col min="4618" max="4618" width="11" style="1" customWidth="1"/>
    <col min="4619" max="4620" width="8.28515625" style="1" customWidth="1"/>
    <col min="4621" max="4626" width="0" style="1" hidden="1" customWidth="1"/>
    <col min="4627" max="4627" width="7.85546875" style="1" customWidth="1"/>
    <col min="4628" max="4628" width="9.28515625" style="1" customWidth="1"/>
    <col min="4629" max="4629" width="8.85546875" style="1" customWidth="1"/>
    <col min="4630" max="4630" width="8.28515625" style="1" customWidth="1"/>
    <col min="4631" max="4631" width="7.85546875" style="1" customWidth="1"/>
    <col min="4632" max="4632" width="8.28515625" style="1" customWidth="1"/>
    <col min="4633" max="4633" width="8.42578125" style="1" customWidth="1"/>
    <col min="4634" max="4634" width="10" style="1" customWidth="1"/>
    <col min="4635" max="4635" width="8.7109375" style="1" customWidth="1"/>
    <col min="4636" max="4636" width="9.140625" style="1"/>
    <col min="4637" max="4637" width="12" style="1" customWidth="1"/>
    <col min="4638" max="4868" width="9.140625" style="1"/>
    <col min="4869" max="4869" width="8.85546875" style="1" customWidth="1"/>
    <col min="4870" max="4870" width="41.7109375" style="1" customWidth="1"/>
    <col min="4871" max="4871" width="13.5703125" style="1" customWidth="1"/>
    <col min="4872" max="4872" width="12.85546875" style="1" customWidth="1"/>
    <col min="4873" max="4873" width="11.42578125" style="1" customWidth="1"/>
    <col min="4874" max="4874" width="11" style="1" customWidth="1"/>
    <col min="4875" max="4876" width="8.28515625" style="1" customWidth="1"/>
    <col min="4877" max="4882" width="0" style="1" hidden="1" customWidth="1"/>
    <col min="4883" max="4883" width="7.85546875" style="1" customWidth="1"/>
    <col min="4884" max="4884" width="9.28515625" style="1" customWidth="1"/>
    <col min="4885" max="4885" width="8.85546875" style="1" customWidth="1"/>
    <col min="4886" max="4886" width="8.28515625" style="1" customWidth="1"/>
    <col min="4887" max="4887" width="7.85546875" style="1" customWidth="1"/>
    <col min="4888" max="4888" width="8.28515625" style="1" customWidth="1"/>
    <col min="4889" max="4889" width="8.42578125" style="1" customWidth="1"/>
    <col min="4890" max="4890" width="10" style="1" customWidth="1"/>
    <col min="4891" max="4891" width="8.7109375" style="1" customWidth="1"/>
    <col min="4892" max="4892" width="9.140625" style="1"/>
    <col min="4893" max="4893" width="12" style="1" customWidth="1"/>
    <col min="4894" max="5124" width="9.140625" style="1"/>
    <col min="5125" max="5125" width="8.85546875" style="1" customWidth="1"/>
    <col min="5126" max="5126" width="41.7109375" style="1" customWidth="1"/>
    <col min="5127" max="5127" width="13.5703125" style="1" customWidth="1"/>
    <col min="5128" max="5128" width="12.85546875" style="1" customWidth="1"/>
    <col min="5129" max="5129" width="11.42578125" style="1" customWidth="1"/>
    <col min="5130" max="5130" width="11" style="1" customWidth="1"/>
    <col min="5131" max="5132" width="8.28515625" style="1" customWidth="1"/>
    <col min="5133" max="5138" width="0" style="1" hidden="1" customWidth="1"/>
    <col min="5139" max="5139" width="7.85546875" style="1" customWidth="1"/>
    <col min="5140" max="5140" width="9.28515625" style="1" customWidth="1"/>
    <col min="5141" max="5141" width="8.85546875" style="1" customWidth="1"/>
    <col min="5142" max="5142" width="8.28515625" style="1" customWidth="1"/>
    <col min="5143" max="5143" width="7.85546875" style="1" customWidth="1"/>
    <col min="5144" max="5144" width="8.28515625" style="1" customWidth="1"/>
    <col min="5145" max="5145" width="8.42578125" style="1" customWidth="1"/>
    <col min="5146" max="5146" width="10" style="1" customWidth="1"/>
    <col min="5147" max="5147" width="8.7109375" style="1" customWidth="1"/>
    <col min="5148" max="5148" width="9.140625" style="1"/>
    <col min="5149" max="5149" width="12" style="1" customWidth="1"/>
    <col min="5150" max="5380" width="9.140625" style="1"/>
    <col min="5381" max="5381" width="8.85546875" style="1" customWidth="1"/>
    <col min="5382" max="5382" width="41.7109375" style="1" customWidth="1"/>
    <col min="5383" max="5383" width="13.5703125" style="1" customWidth="1"/>
    <col min="5384" max="5384" width="12.85546875" style="1" customWidth="1"/>
    <col min="5385" max="5385" width="11.42578125" style="1" customWidth="1"/>
    <col min="5386" max="5386" width="11" style="1" customWidth="1"/>
    <col min="5387" max="5388" width="8.28515625" style="1" customWidth="1"/>
    <col min="5389" max="5394" width="0" style="1" hidden="1" customWidth="1"/>
    <col min="5395" max="5395" width="7.85546875" style="1" customWidth="1"/>
    <col min="5396" max="5396" width="9.28515625" style="1" customWidth="1"/>
    <col min="5397" max="5397" width="8.85546875" style="1" customWidth="1"/>
    <col min="5398" max="5398" width="8.28515625" style="1" customWidth="1"/>
    <col min="5399" max="5399" width="7.85546875" style="1" customWidth="1"/>
    <col min="5400" max="5400" width="8.28515625" style="1" customWidth="1"/>
    <col min="5401" max="5401" width="8.42578125" style="1" customWidth="1"/>
    <col min="5402" max="5402" width="10" style="1" customWidth="1"/>
    <col min="5403" max="5403" width="8.7109375" style="1" customWidth="1"/>
    <col min="5404" max="5404" width="9.140625" style="1"/>
    <col min="5405" max="5405" width="12" style="1" customWidth="1"/>
    <col min="5406" max="5636" width="9.140625" style="1"/>
    <col min="5637" max="5637" width="8.85546875" style="1" customWidth="1"/>
    <col min="5638" max="5638" width="41.7109375" style="1" customWidth="1"/>
    <col min="5639" max="5639" width="13.5703125" style="1" customWidth="1"/>
    <col min="5640" max="5640" width="12.85546875" style="1" customWidth="1"/>
    <col min="5641" max="5641" width="11.42578125" style="1" customWidth="1"/>
    <col min="5642" max="5642" width="11" style="1" customWidth="1"/>
    <col min="5643" max="5644" width="8.28515625" style="1" customWidth="1"/>
    <col min="5645" max="5650" width="0" style="1" hidden="1" customWidth="1"/>
    <col min="5651" max="5651" width="7.85546875" style="1" customWidth="1"/>
    <col min="5652" max="5652" width="9.28515625" style="1" customWidth="1"/>
    <col min="5653" max="5653" width="8.85546875" style="1" customWidth="1"/>
    <col min="5654" max="5654" width="8.28515625" style="1" customWidth="1"/>
    <col min="5655" max="5655" width="7.85546875" style="1" customWidth="1"/>
    <col min="5656" max="5656" width="8.28515625" style="1" customWidth="1"/>
    <col min="5657" max="5657" width="8.42578125" style="1" customWidth="1"/>
    <col min="5658" max="5658" width="10" style="1" customWidth="1"/>
    <col min="5659" max="5659" width="8.7109375" style="1" customWidth="1"/>
    <col min="5660" max="5660" width="9.140625" style="1"/>
    <col min="5661" max="5661" width="12" style="1" customWidth="1"/>
    <col min="5662" max="5892" width="9.140625" style="1"/>
    <col min="5893" max="5893" width="8.85546875" style="1" customWidth="1"/>
    <col min="5894" max="5894" width="41.7109375" style="1" customWidth="1"/>
    <col min="5895" max="5895" width="13.5703125" style="1" customWidth="1"/>
    <col min="5896" max="5896" width="12.85546875" style="1" customWidth="1"/>
    <col min="5897" max="5897" width="11.42578125" style="1" customWidth="1"/>
    <col min="5898" max="5898" width="11" style="1" customWidth="1"/>
    <col min="5899" max="5900" width="8.28515625" style="1" customWidth="1"/>
    <col min="5901" max="5906" width="0" style="1" hidden="1" customWidth="1"/>
    <col min="5907" max="5907" width="7.85546875" style="1" customWidth="1"/>
    <col min="5908" max="5908" width="9.28515625" style="1" customWidth="1"/>
    <col min="5909" max="5909" width="8.85546875" style="1" customWidth="1"/>
    <col min="5910" max="5910" width="8.28515625" style="1" customWidth="1"/>
    <col min="5911" max="5911" width="7.85546875" style="1" customWidth="1"/>
    <col min="5912" max="5912" width="8.28515625" style="1" customWidth="1"/>
    <col min="5913" max="5913" width="8.42578125" style="1" customWidth="1"/>
    <col min="5914" max="5914" width="10" style="1" customWidth="1"/>
    <col min="5915" max="5915" width="8.7109375" style="1" customWidth="1"/>
    <col min="5916" max="5916" width="9.140625" style="1"/>
    <col min="5917" max="5917" width="12" style="1" customWidth="1"/>
    <col min="5918" max="6148" width="9.140625" style="1"/>
    <col min="6149" max="6149" width="8.85546875" style="1" customWidth="1"/>
    <col min="6150" max="6150" width="41.7109375" style="1" customWidth="1"/>
    <col min="6151" max="6151" width="13.5703125" style="1" customWidth="1"/>
    <col min="6152" max="6152" width="12.85546875" style="1" customWidth="1"/>
    <col min="6153" max="6153" width="11.42578125" style="1" customWidth="1"/>
    <col min="6154" max="6154" width="11" style="1" customWidth="1"/>
    <col min="6155" max="6156" width="8.28515625" style="1" customWidth="1"/>
    <col min="6157" max="6162" width="0" style="1" hidden="1" customWidth="1"/>
    <col min="6163" max="6163" width="7.85546875" style="1" customWidth="1"/>
    <col min="6164" max="6164" width="9.28515625" style="1" customWidth="1"/>
    <col min="6165" max="6165" width="8.85546875" style="1" customWidth="1"/>
    <col min="6166" max="6166" width="8.28515625" style="1" customWidth="1"/>
    <col min="6167" max="6167" width="7.85546875" style="1" customWidth="1"/>
    <col min="6168" max="6168" width="8.28515625" style="1" customWidth="1"/>
    <col min="6169" max="6169" width="8.42578125" style="1" customWidth="1"/>
    <col min="6170" max="6170" width="10" style="1" customWidth="1"/>
    <col min="6171" max="6171" width="8.7109375" style="1" customWidth="1"/>
    <col min="6172" max="6172" width="9.140625" style="1"/>
    <col min="6173" max="6173" width="12" style="1" customWidth="1"/>
    <col min="6174" max="6404" width="9.140625" style="1"/>
    <col min="6405" max="6405" width="8.85546875" style="1" customWidth="1"/>
    <col min="6406" max="6406" width="41.7109375" style="1" customWidth="1"/>
    <col min="6407" max="6407" width="13.5703125" style="1" customWidth="1"/>
    <col min="6408" max="6408" width="12.85546875" style="1" customWidth="1"/>
    <col min="6409" max="6409" width="11.42578125" style="1" customWidth="1"/>
    <col min="6410" max="6410" width="11" style="1" customWidth="1"/>
    <col min="6411" max="6412" width="8.28515625" style="1" customWidth="1"/>
    <col min="6413" max="6418" width="0" style="1" hidden="1" customWidth="1"/>
    <col min="6419" max="6419" width="7.85546875" style="1" customWidth="1"/>
    <col min="6420" max="6420" width="9.28515625" style="1" customWidth="1"/>
    <col min="6421" max="6421" width="8.85546875" style="1" customWidth="1"/>
    <col min="6422" max="6422" width="8.28515625" style="1" customWidth="1"/>
    <col min="6423" max="6423" width="7.85546875" style="1" customWidth="1"/>
    <col min="6424" max="6424" width="8.28515625" style="1" customWidth="1"/>
    <col min="6425" max="6425" width="8.42578125" style="1" customWidth="1"/>
    <col min="6426" max="6426" width="10" style="1" customWidth="1"/>
    <col min="6427" max="6427" width="8.7109375" style="1" customWidth="1"/>
    <col min="6428" max="6428" width="9.140625" style="1"/>
    <col min="6429" max="6429" width="12" style="1" customWidth="1"/>
    <col min="6430" max="6660" width="9.140625" style="1"/>
    <col min="6661" max="6661" width="8.85546875" style="1" customWidth="1"/>
    <col min="6662" max="6662" width="41.7109375" style="1" customWidth="1"/>
    <col min="6663" max="6663" width="13.5703125" style="1" customWidth="1"/>
    <col min="6664" max="6664" width="12.85546875" style="1" customWidth="1"/>
    <col min="6665" max="6665" width="11.42578125" style="1" customWidth="1"/>
    <col min="6666" max="6666" width="11" style="1" customWidth="1"/>
    <col min="6667" max="6668" width="8.28515625" style="1" customWidth="1"/>
    <col min="6669" max="6674" width="0" style="1" hidden="1" customWidth="1"/>
    <col min="6675" max="6675" width="7.85546875" style="1" customWidth="1"/>
    <col min="6676" max="6676" width="9.28515625" style="1" customWidth="1"/>
    <col min="6677" max="6677" width="8.85546875" style="1" customWidth="1"/>
    <col min="6678" max="6678" width="8.28515625" style="1" customWidth="1"/>
    <col min="6679" max="6679" width="7.85546875" style="1" customWidth="1"/>
    <col min="6680" max="6680" width="8.28515625" style="1" customWidth="1"/>
    <col min="6681" max="6681" width="8.42578125" style="1" customWidth="1"/>
    <col min="6682" max="6682" width="10" style="1" customWidth="1"/>
    <col min="6683" max="6683" width="8.7109375" style="1" customWidth="1"/>
    <col min="6684" max="6684" width="9.140625" style="1"/>
    <col min="6685" max="6685" width="12" style="1" customWidth="1"/>
    <col min="6686" max="6916" width="9.140625" style="1"/>
    <col min="6917" max="6917" width="8.85546875" style="1" customWidth="1"/>
    <col min="6918" max="6918" width="41.7109375" style="1" customWidth="1"/>
    <col min="6919" max="6919" width="13.5703125" style="1" customWidth="1"/>
    <col min="6920" max="6920" width="12.85546875" style="1" customWidth="1"/>
    <col min="6921" max="6921" width="11.42578125" style="1" customWidth="1"/>
    <col min="6922" max="6922" width="11" style="1" customWidth="1"/>
    <col min="6923" max="6924" width="8.28515625" style="1" customWidth="1"/>
    <col min="6925" max="6930" width="0" style="1" hidden="1" customWidth="1"/>
    <col min="6931" max="6931" width="7.85546875" style="1" customWidth="1"/>
    <col min="6932" max="6932" width="9.28515625" style="1" customWidth="1"/>
    <col min="6933" max="6933" width="8.85546875" style="1" customWidth="1"/>
    <col min="6934" max="6934" width="8.28515625" style="1" customWidth="1"/>
    <col min="6935" max="6935" width="7.85546875" style="1" customWidth="1"/>
    <col min="6936" max="6936" width="8.28515625" style="1" customWidth="1"/>
    <col min="6937" max="6937" width="8.42578125" style="1" customWidth="1"/>
    <col min="6938" max="6938" width="10" style="1" customWidth="1"/>
    <col min="6939" max="6939" width="8.7109375" style="1" customWidth="1"/>
    <col min="6940" max="6940" width="9.140625" style="1"/>
    <col min="6941" max="6941" width="12" style="1" customWidth="1"/>
    <col min="6942" max="7172" width="9.140625" style="1"/>
    <col min="7173" max="7173" width="8.85546875" style="1" customWidth="1"/>
    <col min="7174" max="7174" width="41.7109375" style="1" customWidth="1"/>
    <col min="7175" max="7175" width="13.5703125" style="1" customWidth="1"/>
    <col min="7176" max="7176" width="12.85546875" style="1" customWidth="1"/>
    <col min="7177" max="7177" width="11.42578125" style="1" customWidth="1"/>
    <col min="7178" max="7178" width="11" style="1" customWidth="1"/>
    <col min="7179" max="7180" width="8.28515625" style="1" customWidth="1"/>
    <col min="7181" max="7186" width="0" style="1" hidden="1" customWidth="1"/>
    <col min="7187" max="7187" width="7.85546875" style="1" customWidth="1"/>
    <col min="7188" max="7188" width="9.28515625" style="1" customWidth="1"/>
    <col min="7189" max="7189" width="8.85546875" style="1" customWidth="1"/>
    <col min="7190" max="7190" width="8.28515625" style="1" customWidth="1"/>
    <col min="7191" max="7191" width="7.85546875" style="1" customWidth="1"/>
    <col min="7192" max="7192" width="8.28515625" style="1" customWidth="1"/>
    <col min="7193" max="7193" width="8.42578125" style="1" customWidth="1"/>
    <col min="7194" max="7194" width="10" style="1" customWidth="1"/>
    <col min="7195" max="7195" width="8.7109375" style="1" customWidth="1"/>
    <col min="7196" max="7196" width="9.140625" style="1"/>
    <col min="7197" max="7197" width="12" style="1" customWidth="1"/>
    <col min="7198" max="7428" width="9.140625" style="1"/>
    <col min="7429" max="7429" width="8.85546875" style="1" customWidth="1"/>
    <col min="7430" max="7430" width="41.7109375" style="1" customWidth="1"/>
    <col min="7431" max="7431" width="13.5703125" style="1" customWidth="1"/>
    <col min="7432" max="7432" width="12.85546875" style="1" customWidth="1"/>
    <col min="7433" max="7433" width="11.42578125" style="1" customWidth="1"/>
    <col min="7434" max="7434" width="11" style="1" customWidth="1"/>
    <col min="7435" max="7436" width="8.28515625" style="1" customWidth="1"/>
    <col min="7437" max="7442" width="0" style="1" hidden="1" customWidth="1"/>
    <col min="7443" max="7443" width="7.85546875" style="1" customWidth="1"/>
    <col min="7444" max="7444" width="9.28515625" style="1" customWidth="1"/>
    <col min="7445" max="7445" width="8.85546875" style="1" customWidth="1"/>
    <col min="7446" max="7446" width="8.28515625" style="1" customWidth="1"/>
    <col min="7447" max="7447" width="7.85546875" style="1" customWidth="1"/>
    <col min="7448" max="7448" width="8.28515625" style="1" customWidth="1"/>
    <col min="7449" max="7449" width="8.42578125" style="1" customWidth="1"/>
    <col min="7450" max="7450" width="10" style="1" customWidth="1"/>
    <col min="7451" max="7451" width="8.7109375" style="1" customWidth="1"/>
    <col min="7452" max="7452" width="9.140625" style="1"/>
    <col min="7453" max="7453" width="12" style="1" customWidth="1"/>
    <col min="7454" max="7684" width="9.140625" style="1"/>
    <col min="7685" max="7685" width="8.85546875" style="1" customWidth="1"/>
    <col min="7686" max="7686" width="41.7109375" style="1" customWidth="1"/>
    <col min="7687" max="7687" width="13.5703125" style="1" customWidth="1"/>
    <col min="7688" max="7688" width="12.85546875" style="1" customWidth="1"/>
    <col min="7689" max="7689" width="11.42578125" style="1" customWidth="1"/>
    <col min="7690" max="7690" width="11" style="1" customWidth="1"/>
    <col min="7691" max="7692" width="8.28515625" style="1" customWidth="1"/>
    <col min="7693" max="7698" width="0" style="1" hidden="1" customWidth="1"/>
    <col min="7699" max="7699" width="7.85546875" style="1" customWidth="1"/>
    <col min="7700" max="7700" width="9.28515625" style="1" customWidth="1"/>
    <col min="7701" max="7701" width="8.85546875" style="1" customWidth="1"/>
    <col min="7702" max="7702" width="8.28515625" style="1" customWidth="1"/>
    <col min="7703" max="7703" width="7.85546875" style="1" customWidth="1"/>
    <col min="7704" max="7704" width="8.28515625" style="1" customWidth="1"/>
    <col min="7705" max="7705" width="8.42578125" style="1" customWidth="1"/>
    <col min="7706" max="7706" width="10" style="1" customWidth="1"/>
    <col min="7707" max="7707" width="8.7109375" style="1" customWidth="1"/>
    <col min="7708" max="7708" width="9.140625" style="1"/>
    <col min="7709" max="7709" width="12" style="1" customWidth="1"/>
    <col min="7710" max="7940" width="9.140625" style="1"/>
    <col min="7941" max="7941" width="8.85546875" style="1" customWidth="1"/>
    <col min="7942" max="7942" width="41.7109375" style="1" customWidth="1"/>
    <col min="7943" max="7943" width="13.5703125" style="1" customWidth="1"/>
    <col min="7944" max="7944" width="12.85546875" style="1" customWidth="1"/>
    <col min="7945" max="7945" width="11.42578125" style="1" customWidth="1"/>
    <col min="7946" max="7946" width="11" style="1" customWidth="1"/>
    <col min="7947" max="7948" width="8.28515625" style="1" customWidth="1"/>
    <col min="7949" max="7954" width="0" style="1" hidden="1" customWidth="1"/>
    <col min="7955" max="7955" width="7.85546875" style="1" customWidth="1"/>
    <col min="7956" max="7956" width="9.28515625" style="1" customWidth="1"/>
    <col min="7957" max="7957" width="8.85546875" style="1" customWidth="1"/>
    <col min="7958" max="7958" width="8.28515625" style="1" customWidth="1"/>
    <col min="7959" max="7959" width="7.85546875" style="1" customWidth="1"/>
    <col min="7960" max="7960" width="8.28515625" style="1" customWidth="1"/>
    <col min="7961" max="7961" width="8.42578125" style="1" customWidth="1"/>
    <col min="7962" max="7962" width="10" style="1" customWidth="1"/>
    <col min="7963" max="7963" width="8.7109375" style="1" customWidth="1"/>
    <col min="7964" max="7964" width="9.140625" style="1"/>
    <col min="7965" max="7965" width="12" style="1" customWidth="1"/>
    <col min="7966" max="8196" width="9.140625" style="1"/>
    <col min="8197" max="8197" width="8.85546875" style="1" customWidth="1"/>
    <col min="8198" max="8198" width="41.7109375" style="1" customWidth="1"/>
    <col min="8199" max="8199" width="13.5703125" style="1" customWidth="1"/>
    <col min="8200" max="8200" width="12.85546875" style="1" customWidth="1"/>
    <col min="8201" max="8201" width="11.42578125" style="1" customWidth="1"/>
    <col min="8202" max="8202" width="11" style="1" customWidth="1"/>
    <col min="8203" max="8204" width="8.28515625" style="1" customWidth="1"/>
    <col min="8205" max="8210" width="0" style="1" hidden="1" customWidth="1"/>
    <col min="8211" max="8211" width="7.85546875" style="1" customWidth="1"/>
    <col min="8212" max="8212" width="9.28515625" style="1" customWidth="1"/>
    <col min="8213" max="8213" width="8.85546875" style="1" customWidth="1"/>
    <col min="8214" max="8214" width="8.28515625" style="1" customWidth="1"/>
    <col min="8215" max="8215" width="7.85546875" style="1" customWidth="1"/>
    <col min="8216" max="8216" width="8.28515625" style="1" customWidth="1"/>
    <col min="8217" max="8217" width="8.42578125" style="1" customWidth="1"/>
    <col min="8218" max="8218" width="10" style="1" customWidth="1"/>
    <col min="8219" max="8219" width="8.7109375" style="1" customWidth="1"/>
    <col min="8220" max="8220" width="9.140625" style="1"/>
    <col min="8221" max="8221" width="12" style="1" customWidth="1"/>
    <col min="8222" max="8452" width="9.140625" style="1"/>
    <col min="8453" max="8453" width="8.85546875" style="1" customWidth="1"/>
    <col min="8454" max="8454" width="41.7109375" style="1" customWidth="1"/>
    <col min="8455" max="8455" width="13.5703125" style="1" customWidth="1"/>
    <col min="8456" max="8456" width="12.85546875" style="1" customWidth="1"/>
    <col min="8457" max="8457" width="11.42578125" style="1" customWidth="1"/>
    <col min="8458" max="8458" width="11" style="1" customWidth="1"/>
    <col min="8459" max="8460" width="8.28515625" style="1" customWidth="1"/>
    <col min="8461" max="8466" width="0" style="1" hidden="1" customWidth="1"/>
    <col min="8467" max="8467" width="7.85546875" style="1" customWidth="1"/>
    <col min="8468" max="8468" width="9.28515625" style="1" customWidth="1"/>
    <col min="8469" max="8469" width="8.85546875" style="1" customWidth="1"/>
    <col min="8470" max="8470" width="8.28515625" style="1" customWidth="1"/>
    <col min="8471" max="8471" width="7.85546875" style="1" customWidth="1"/>
    <col min="8472" max="8472" width="8.28515625" style="1" customWidth="1"/>
    <col min="8473" max="8473" width="8.42578125" style="1" customWidth="1"/>
    <col min="8474" max="8474" width="10" style="1" customWidth="1"/>
    <col min="8475" max="8475" width="8.7109375" style="1" customWidth="1"/>
    <col min="8476" max="8476" width="9.140625" style="1"/>
    <col min="8477" max="8477" width="12" style="1" customWidth="1"/>
    <col min="8478" max="8708" width="9.140625" style="1"/>
    <col min="8709" max="8709" width="8.85546875" style="1" customWidth="1"/>
    <col min="8710" max="8710" width="41.7109375" style="1" customWidth="1"/>
    <col min="8711" max="8711" width="13.5703125" style="1" customWidth="1"/>
    <col min="8712" max="8712" width="12.85546875" style="1" customWidth="1"/>
    <col min="8713" max="8713" width="11.42578125" style="1" customWidth="1"/>
    <col min="8714" max="8714" width="11" style="1" customWidth="1"/>
    <col min="8715" max="8716" width="8.28515625" style="1" customWidth="1"/>
    <col min="8717" max="8722" width="0" style="1" hidden="1" customWidth="1"/>
    <col min="8723" max="8723" width="7.85546875" style="1" customWidth="1"/>
    <col min="8724" max="8724" width="9.28515625" style="1" customWidth="1"/>
    <col min="8725" max="8725" width="8.85546875" style="1" customWidth="1"/>
    <col min="8726" max="8726" width="8.28515625" style="1" customWidth="1"/>
    <col min="8727" max="8727" width="7.85546875" style="1" customWidth="1"/>
    <col min="8728" max="8728" width="8.28515625" style="1" customWidth="1"/>
    <col min="8729" max="8729" width="8.42578125" style="1" customWidth="1"/>
    <col min="8730" max="8730" width="10" style="1" customWidth="1"/>
    <col min="8731" max="8731" width="8.7109375" style="1" customWidth="1"/>
    <col min="8732" max="8732" width="9.140625" style="1"/>
    <col min="8733" max="8733" width="12" style="1" customWidth="1"/>
    <col min="8734" max="8964" width="9.140625" style="1"/>
    <col min="8965" max="8965" width="8.85546875" style="1" customWidth="1"/>
    <col min="8966" max="8966" width="41.7109375" style="1" customWidth="1"/>
    <col min="8967" max="8967" width="13.5703125" style="1" customWidth="1"/>
    <col min="8968" max="8968" width="12.85546875" style="1" customWidth="1"/>
    <col min="8969" max="8969" width="11.42578125" style="1" customWidth="1"/>
    <col min="8970" max="8970" width="11" style="1" customWidth="1"/>
    <col min="8971" max="8972" width="8.28515625" style="1" customWidth="1"/>
    <col min="8973" max="8978" width="0" style="1" hidden="1" customWidth="1"/>
    <col min="8979" max="8979" width="7.85546875" style="1" customWidth="1"/>
    <col min="8980" max="8980" width="9.28515625" style="1" customWidth="1"/>
    <col min="8981" max="8981" width="8.85546875" style="1" customWidth="1"/>
    <col min="8982" max="8982" width="8.28515625" style="1" customWidth="1"/>
    <col min="8983" max="8983" width="7.85546875" style="1" customWidth="1"/>
    <col min="8984" max="8984" width="8.28515625" style="1" customWidth="1"/>
    <col min="8985" max="8985" width="8.42578125" style="1" customWidth="1"/>
    <col min="8986" max="8986" width="10" style="1" customWidth="1"/>
    <col min="8987" max="8987" width="8.7109375" style="1" customWidth="1"/>
    <col min="8988" max="8988" width="9.140625" style="1"/>
    <col min="8989" max="8989" width="12" style="1" customWidth="1"/>
    <col min="8990" max="9220" width="9.140625" style="1"/>
    <col min="9221" max="9221" width="8.85546875" style="1" customWidth="1"/>
    <col min="9222" max="9222" width="41.7109375" style="1" customWidth="1"/>
    <col min="9223" max="9223" width="13.5703125" style="1" customWidth="1"/>
    <col min="9224" max="9224" width="12.85546875" style="1" customWidth="1"/>
    <col min="9225" max="9225" width="11.42578125" style="1" customWidth="1"/>
    <col min="9226" max="9226" width="11" style="1" customWidth="1"/>
    <col min="9227" max="9228" width="8.28515625" style="1" customWidth="1"/>
    <col min="9229" max="9234" width="0" style="1" hidden="1" customWidth="1"/>
    <col min="9235" max="9235" width="7.85546875" style="1" customWidth="1"/>
    <col min="9236" max="9236" width="9.28515625" style="1" customWidth="1"/>
    <col min="9237" max="9237" width="8.85546875" style="1" customWidth="1"/>
    <col min="9238" max="9238" width="8.28515625" style="1" customWidth="1"/>
    <col min="9239" max="9239" width="7.85546875" style="1" customWidth="1"/>
    <col min="9240" max="9240" width="8.28515625" style="1" customWidth="1"/>
    <col min="9241" max="9241" width="8.42578125" style="1" customWidth="1"/>
    <col min="9242" max="9242" width="10" style="1" customWidth="1"/>
    <col min="9243" max="9243" width="8.7109375" style="1" customWidth="1"/>
    <col min="9244" max="9244" width="9.140625" style="1"/>
    <col min="9245" max="9245" width="12" style="1" customWidth="1"/>
    <col min="9246" max="9476" width="9.140625" style="1"/>
    <col min="9477" max="9477" width="8.85546875" style="1" customWidth="1"/>
    <col min="9478" max="9478" width="41.7109375" style="1" customWidth="1"/>
    <col min="9479" max="9479" width="13.5703125" style="1" customWidth="1"/>
    <col min="9480" max="9480" width="12.85546875" style="1" customWidth="1"/>
    <col min="9481" max="9481" width="11.42578125" style="1" customWidth="1"/>
    <col min="9482" max="9482" width="11" style="1" customWidth="1"/>
    <col min="9483" max="9484" width="8.28515625" style="1" customWidth="1"/>
    <col min="9485" max="9490" width="0" style="1" hidden="1" customWidth="1"/>
    <col min="9491" max="9491" width="7.85546875" style="1" customWidth="1"/>
    <col min="9492" max="9492" width="9.28515625" style="1" customWidth="1"/>
    <col min="9493" max="9493" width="8.85546875" style="1" customWidth="1"/>
    <col min="9494" max="9494" width="8.28515625" style="1" customWidth="1"/>
    <col min="9495" max="9495" width="7.85546875" style="1" customWidth="1"/>
    <col min="9496" max="9496" width="8.28515625" style="1" customWidth="1"/>
    <col min="9497" max="9497" width="8.42578125" style="1" customWidth="1"/>
    <col min="9498" max="9498" width="10" style="1" customWidth="1"/>
    <col min="9499" max="9499" width="8.7109375" style="1" customWidth="1"/>
    <col min="9500" max="9500" width="9.140625" style="1"/>
    <col min="9501" max="9501" width="12" style="1" customWidth="1"/>
    <col min="9502" max="9732" width="9.140625" style="1"/>
    <col min="9733" max="9733" width="8.85546875" style="1" customWidth="1"/>
    <col min="9734" max="9734" width="41.7109375" style="1" customWidth="1"/>
    <col min="9735" max="9735" width="13.5703125" style="1" customWidth="1"/>
    <col min="9736" max="9736" width="12.85546875" style="1" customWidth="1"/>
    <col min="9737" max="9737" width="11.42578125" style="1" customWidth="1"/>
    <col min="9738" max="9738" width="11" style="1" customWidth="1"/>
    <col min="9739" max="9740" width="8.28515625" style="1" customWidth="1"/>
    <col min="9741" max="9746" width="0" style="1" hidden="1" customWidth="1"/>
    <col min="9747" max="9747" width="7.85546875" style="1" customWidth="1"/>
    <col min="9748" max="9748" width="9.28515625" style="1" customWidth="1"/>
    <col min="9749" max="9749" width="8.85546875" style="1" customWidth="1"/>
    <col min="9750" max="9750" width="8.28515625" style="1" customWidth="1"/>
    <col min="9751" max="9751" width="7.85546875" style="1" customWidth="1"/>
    <col min="9752" max="9752" width="8.28515625" style="1" customWidth="1"/>
    <col min="9753" max="9753" width="8.42578125" style="1" customWidth="1"/>
    <col min="9754" max="9754" width="10" style="1" customWidth="1"/>
    <col min="9755" max="9755" width="8.7109375" style="1" customWidth="1"/>
    <col min="9756" max="9756" width="9.140625" style="1"/>
    <col min="9757" max="9757" width="12" style="1" customWidth="1"/>
    <col min="9758" max="9988" width="9.140625" style="1"/>
    <col min="9989" max="9989" width="8.85546875" style="1" customWidth="1"/>
    <col min="9990" max="9990" width="41.7109375" style="1" customWidth="1"/>
    <col min="9991" max="9991" width="13.5703125" style="1" customWidth="1"/>
    <col min="9992" max="9992" width="12.85546875" style="1" customWidth="1"/>
    <col min="9993" max="9993" width="11.42578125" style="1" customWidth="1"/>
    <col min="9994" max="9994" width="11" style="1" customWidth="1"/>
    <col min="9995" max="9996" width="8.28515625" style="1" customWidth="1"/>
    <col min="9997" max="10002" width="0" style="1" hidden="1" customWidth="1"/>
    <col min="10003" max="10003" width="7.85546875" style="1" customWidth="1"/>
    <col min="10004" max="10004" width="9.28515625" style="1" customWidth="1"/>
    <col min="10005" max="10005" width="8.85546875" style="1" customWidth="1"/>
    <col min="10006" max="10006" width="8.28515625" style="1" customWidth="1"/>
    <col min="10007" max="10007" width="7.85546875" style="1" customWidth="1"/>
    <col min="10008" max="10008" width="8.28515625" style="1" customWidth="1"/>
    <col min="10009" max="10009" width="8.42578125" style="1" customWidth="1"/>
    <col min="10010" max="10010" width="10" style="1" customWidth="1"/>
    <col min="10011" max="10011" width="8.7109375" style="1" customWidth="1"/>
    <col min="10012" max="10012" width="9.140625" style="1"/>
    <col min="10013" max="10013" width="12" style="1" customWidth="1"/>
    <col min="10014" max="10244" width="9.140625" style="1"/>
    <col min="10245" max="10245" width="8.85546875" style="1" customWidth="1"/>
    <col min="10246" max="10246" width="41.7109375" style="1" customWidth="1"/>
    <col min="10247" max="10247" width="13.5703125" style="1" customWidth="1"/>
    <col min="10248" max="10248" width="12.85546875" style="1" customWidth="1"/>
    <col min="10249" max="10249" width="11.42578125" style="1" customWidth="1"/>
    <col min="10250" max="10250" width="11" style="1" customWidth="1"/>
    <col min="10251" max="10252" width="8.28515625" style="1" customWidth="1"/>
    <col min="10253" max="10258" width="0" style="1" hidden="1" customWidth="1"/>
    <col min="10259" max="10259" width="7.85546875" style="1" customWidth="1"/>
    <col min="10260" max="10260" width="9.28515625" style="1" customWidth="1"/>
    <col min="10261" max="10261" width="8.85546875" style="1" customWidth="1"/>
    <col min="10262" max="10262" width="8.28515625" style="1" customWidth="1"/>
    <col min="10263" max="10263" width="7.85546875" style="1" customWidth="1"/>
    <col min="10264" max="10264" width="8.28515625" style="1" customWidth="1"/>
    <col min="10265" max="10265" width="8.42578125" style="1" customWidth="1"/>
    <col min="10266" max="10266" width="10" style="1" customWidth="1"/>
    <col min="10267" max="10267" width="8.7109375" style="1" customWidth="1"/>
    <col min="10268" max="10268" width="9.140625" style="1"/>
    <col min="10269" max="10269" width="12" style="1" customWidth="1"/>
    <col min="10270" max="10500" width="9.140625" style="1"/>
    <col min="10501" max="10501" width="8.85546875" style="1" customWidth="1"/>
    <col min="10502" max="10502" width="41.7109375" style="1" customWidth="1"/>
    <col min="10503" max="10503" width="13.5703125" style="1" customWidth="1"/>
    <col min="10504" max="10504" width="12.85546875" style="1" customWidth="1"/>
    <col min="10505" max="10505" width="11.42578125" style="1" customWidth="1"/>
    <col min="10506" max="10506" width="11" style="1" customWidth="1"/>
    <col min="10507" max="10508" width="8.28515625" style="1" customWidth="1"/>
    <col min="10509" max="10514" width="0" style="1" hidden="1" customWidth="1"/>
    <col min="10515" max="10515" width="7.85546875" style="1" customWidth="1"/>
    <col min="10516" max="10516" width="9.28515625" style="1" customWidth="1"/>
    <col min="10517" max="10517" width="8.85546875" style="1" customWidth="1"/>
    <col min="10518" max="10518" width="8.28515625" style="1" customWidth="1"/>
    <col min="10519" max="10519" width="7.85546875" style="1" customWidth="1"/>
    <col min="10520" max="10520" width="8.28515625" style="1" customWidth="1"/>
    <col min="10521" max="10521" width="8.42578125" style="1" customWidth="1"/>
    <col min="10522" max="10522" width="10" style="1" customWidth="1"/>
    <col min="10523" max="10523" width="8.7109375" style="1" customWidth="1"/>
    <col min="10524" max="10524" width="9.140625" style="1"/>
    <col min="10525" max="10525" width="12" style="1" customWidth="1"/>
    <col min="10526" max="10756" width="9.140625" style="1"/>
    <col min="10757" max="10757" width="8.85546875" style="1" customWidth="1"/>
    <col min="10758" max="10758" width="41.7109375" style="1" customWidth="1"/>
    <col min="10759" max="10759" width="13.5703125" style="1" customWidth="1"/>
    <col min="10760" max="10760" width="12.85546875" style="1" customWidth="1"/>
    <col min="10761" max="10761" width="11.42578125" style="1" customWidth="1"/>
    <col min="10762" max="10762" width="11" style="1" customWidth="1"/>
    <col min="10763" max="10764" width="8.28515625" style="1" customWidth="1"/>
    <col min="10765" max="10770" width="0" style="1" hidden="1" customWidth="1"/>
    <col min="10771" max="10771" width="7.85546875" style="1" customWidth="1"/>
    <col min="10772" max="10772" width="9.28515625" style="1" customWidth="1"/>
    <col min="10773" max="10773" width="8.85546875" style="1" customWidth="1"/>
    <col min="10774" max="10774" width="8.28515625" style="1" customWidth="1"/>
    <col min="10775" max="10775" width="7.85546875" style="1" customWidth="1"/>
    <col min="10776" max="10776" width="8.28515625" style="1" customWidth="1"/>
    <col min="10777" max="10777" width="8.42578125" style="1" customWidth="1"/>
    <col min="10778" max="10778" width="10" style="1" customWidth="1"/>
    <col min="10779" max="10779" width="8.7109375" style="1" customWidth="1"/>
    <col min="10780" max="10780" width="9.140625" style="1"/>
    <col min="10781" max="10781" width="12" style="1" customWidth="1"/>
    <col min="10782" max="11012" width="9.140625" style="1"/>
    <col min="11013" max="11013" width="8.85546875" style="1" customWidth="1"/>
    <col min="11014" max="11014" width="41.7109375" style="1" customWidth="1"/>
    <col min="11015" max="11015" width="13.5703125" style="1" customWidth="1"/>
    <col min="11016" max="11016" width="12.85546875" style="1" customWidth="1"/>
    <col min="11017" max="11017" width="11.42578125" style="1" customWidth="1"/>
    <col min="11018" max="11018" width="11" style="1" customWidth="1"/>
    <col min="11019" max="11020" width="8.28515625" style="1" customWidth="1"/>
    <col min="11021" max="11026" width="0" style="1" hidden="1" customWidth="1"/>
    <col min="11027" max="11027" width="7.85546875" style="1" customWidth="1"/>
    <col min="11028" max="11028" width="9.28515625" style="1" customWidth="1"/>
    <col min="11029" max="11029" width="8.85546875" style="1" customWidth="1"/>
    <col min="11030" max="11030" width="8.28515625" style="1" customWidth="1"/>
    <col min="11031" max="11031" width="7.85546875" style="1" customWidth="1"/>
    <col min="11032" max="11032" width="8.28515625" style="1" customWidth="1"/>
    <col min="11033" max="11033" width="8.42578125" style="1" customWidth="1"/>
    <col min="11034" max="11034" width="10" style="1" customWidth="1"/>
    <col min="11035" max="11035" width="8.7109375" style="1" customWidth="1"/>
    <col min="11036" max="11036" width="9.140625" style="1"/>
    <col min="11037" max="11037" width="12" style="1" customWidth="1"/>
    <col min="11038" max="11268" width="9.140625" style="1"/>
    <col min="11269" max="11269" width="8.85546875" style="1" customWidth="1"/>
    <col min="11270" max="11270" width="41.7109375" style="1" customWidth="1"/>
    <col min="11271" max="11271" width="13.5703125" style="1" customWidth="1"/>
    <col min="11272" max="11272" width="12.85546875" style="1" customWidth="1"/>
    <col min="11273" max="11273" width="11.42578125" style="1" customWidth="1"/>
    <col min="11274" max="11274" width="11" style="1" customWidth="1"/>
    <col min="11275" max="11276" width="8.28515625" style="1" customWidth="1"/>
    <col min="11277" max="11282" width="0" style="1" hidden="1" customWidth="1"/>
    <col min="11283" max="11283" width="7.85546875" style="1" customWidth="1"/>
    <col min="11284" max="11284" width="9.28515625" style="1" customWidth="1"/>
    <col min="11285" max="11285" width="8.85546875" style="1" customWidth="1"/>
    <col min="11286" max="11286" width="8.28515625" style="1" customWidth="1"/>
    <col min="11287" max="11287" width="7.85546875" style="1" customWidth="1"/>
    <col min="11288" max="11288" width="8.28515625" style="1" customWidth="1"/>
    <col min="11289" max="11289" width="8.42578125" style="1" customWidth="1"/>
    <col min="11290" max="11290" width="10" style="1" customWidth="1"/>
    <col min="11291" max="11291" width="8.7109375" style="1" customWidth="1"/>
    <col min="11292" max="11292" width="9.140625" style="1"/>
    <col min="11293" max="11293" width="12" style="1" customWidth="1"/>
    <col min="11294" max="11524" width="9.140625" style="1"/>
    <col min="11525" max="11525" width="8.85546875" style="1" customWidth="1"/>
    <col min="11526" max="11526" width="41.7109375" style="1" customWidth="1"/>
    <col min="11527" max="11527" width="13.5703125" style="1" customWidth="1"/>
    <col min="11528" max="11528" width="12.85546875" style="1" customWidth="1"/>
    <col min="11529" max="11529" width="11.42578125" style="1" customWidth="1"/>
    <col min="11530" max="11530" width="11" style="1" customWidth="1"/>
    <col min="11531" max="11532" width="8.28515625" style="1" customWidth="1"/>
    <col min="11533" max="11538" width="0" style="1" hidden="1" customWidth="1"/>
    <col min="11539" max="11539" width="7.85546875" style="1" customWidth="1"/>
    <col min="11540" max="11540" width="9.28515625" style="1" customWidth="1"/>
    <col min="11541" max="11541" width="8.85546875" style="1" customWidth="1"/>
    <col min="11542" max="11542" width="8.28515625" style="1" customWidth="1"/>
    <col min="11543" max="11543" width="7.85546875" style="1" customWidth="1"/>
    <col min="11544" max="11544" width="8.28515625" style="1" customWidth="1"/>
    <col min="11545" max="11545" width="8.42578125" style="1" customWidth="1"/>
    <col min="11546" max="11546" width="10" style="1" customWidth="1"/>
    <col min="11547" max="11547" width="8.7109375" style="1" customWidth="1"/>
    <col min="11548" max="11548" width="9.140625" style="1"/>
    <col min="11549" max="11549" width="12" style="1" customWidth="1"/>
    <col min="11550" max="11780" width="9.140625" style="1"/>
    <col min="11781" max="11781" width="8.85546875" style="1" customWidth="1"/>
    <col min="11782" max="11782" width="41.7109375" style="1" customWidth="1"/>
    <col min="11783" max="11783" width="13.5703125" style="1" customWidth="1"/>
    <col min="11784" max="11784" width="12.85546875" style="1" customWidth="1"/>
    <col min="11785" max="11785" width="11.42578125" style="1" customWidth="1"/>
    <col min="11786" max="11786" width="11" style="1" customWidth="1"/>
    <col min="11787" max="11788" width="8.28515625" style="1" customWidth="1"/>
    <col min="11789" max="11794" width="0" style="1" hidden="1" customWidth="1"/>
    <col min="11795" max="11795" width="7.85546875" style="1" customWidth="1"/>
    <col min="11796" max="11796" width="9.28515625" style="1" customWidth="1"/>
    <col min="11797" max="11797" width="8.85546875" style="1" customWidth="1"/>
    <col min="11798" max="11798" width="8.28515625" style="1" customWidth="1"/>
    <col min="11799" max="11799" width="7.85546875" style="1" customWidth="1"/>
    <col min="11800" max="11800" width="8.28515625" style="1" customWidth="1"/>
    <col min="11801" max="11801" width="8.42578125" style="1" customWidth="1"/>
    <col min="11802" max="11802" width="10" style="1" customWidth="1"/>
    <col min="11803" max="11803" width="8.7109375" style="1" customWidth="1"/>
    <col min="11804" max="11804" width="9.140625" style="1"/>
    <col min="11805" max="11805" width="12" style="1" customWidth="1"/>
    <col min="11806" max="12036" width="9.140625" style="1"/>
    <col min="12037" max="12037" width="8.85546875" style="1" customWidth="1"/>
    <col min="12038" max="12038" width="41.7109375" style="1" customWidth="1"/>
    <col min="12039" max="12039" width="13.5703125" style="1" customWidth="1"/>
    <col min="12040" max="12040" width="12.85546875" style="1" customWidth="1"/>
    <col min="12041" max="12041" width="11.42578125" style="1" customWidth="1"/>
    <col min="12042" max="12042" width="11" style="1" customWidth="1"/>
    <col min="12043" max="12044" width="8.28515625" style="1" customWidth="1"/>
    <col min="12045" max="12050" width="0" style="1" hidden="1" customWidth="1"/>
    <col min="12051" max="12051" width="7.85546875" style="1" customWidth="1"/>
    <col min="12052" max="12052" width="9.28515625" style="1" customWidth="1"/>
    <col min="12053" max="12053" width="8.85546875" style="1" customWidth="1"/>
    <col min="12054" max="12054" width="8.28515625" style="1" customWidth="1"/>
    <col min="12055" max="12055" width="7.85546875" style="1" customWidth="1"/>
    <col min="12056" max="12056" width="8.28515625" style="1" customWidth="1"/>
    <col min="12057" max="12057" width="8.42578125" style="1" customWidth="1"/>
    <col min="12058" max="12058" width="10" style="1" customWidth="1"/>
    <col min="12059" max="12059" width="8.7109375" style="1" customWidth="1"/>
    <col min="12060" max="12060" width="9.140625" style="1"/>
    <col min="12061" max="12061" width="12" style="1" customWidth="1"/>
    <col min="12062" max="12292" width="9.140625" style="1"/>
    <col min="12293" max="12293" width="8.85546875" style="1" customWidth="1"/>
    <col min="12294" max="12294" width="41.7109375" style="1" customWidth="1"/>
    <col min="12295" max="12295" width="13.5703125" style="1" customWidth="1"/>
    <col min="12296" max="12296" width="12.85546875" style="1" customWidth="1"/>
    <col min="12297" max="12297" width="11.42578125" style="1" customWidth="1"/>
    <col min="12298" max="12298" width="11" style="1" customWidth="1"/>
    <col min="12299" max="12300" width="8.28515625" style="1" customWidth="1"/>
    <col min="12301" max="12306" width="0" style="1" hidden="1" customWidth="1"/>
    <col min="12307" max="12307" width="7.85546875" style="1" customWidth="1"/>
    <col min="12308" max="12308" width="9.28515625" style="1" customWidth="1"/>
    <col min="12309" max="12309" width="8.85546875" style="1" customWidth="1"/>
    <col min="12310" max="12310" width="8.28515625" style="1" customWidth="1"/>
    <col min="12311" max="12311" width="7.85546875" style="1" customWidth="1"/>
    <col min="12312" max="12312" width="8.28515625" style="1" customWidth="1"/>
    <col min="12313" max="12313" width="8.42578125" style="1" customWidth="1"/>
    <col min="12314" max="12314" width="10" style="1" customWidth="1"/>
    <col min="12315" max="12315" width="8.7109375" style="1" customWidth="1"/>
    <col min="12316" max="12316" width="9.140625" style="1"/>
    <col min="12317" max="12317" width="12" style="1" customWidth="1"/>
    <col min="12318" max="12548" width="9.140625" style="1"/>
    <col min="12549" max="12549" width="8.85546875" style="1" customWidth="1"/>
    <col min="12550" max="12550" width="41.7109375" style="1" customWidth="1"/>
    <col min="12551" max="12551" width="13.5703125" style="1" customWidth="1"/>
    <col min="12552" max="12552" width="12.85546875" style="1" customWidth="1"/>
    <col min="12553" max="12553" width="11.42578125" style="1" customWidth="1"/>
    <col min="12554" max="12554" width="11" style="1" customWidth="1"/>
    <col min="12555" max="12556" width="8.28515625" style="1" customWidth="1"/>
    <col min="12557" max="12562" width="0" style="1" hidden="1" customWidth="1"/>
    <col min="12563" max="12563" width="7.85546875" style="1" customWidth="1"/>
    <col min="12564" max="12564" width="9.28515625" style="1" customWidth="1"/>
    <col min="12565" max="12565" width="8.85546875" style="1" customWidth="1"/>
    <col min="12566" max="12566" width="8.28515625" style="1" customWidth="1"/>
    <col min="12567" max="12567" width="7.85546875" style="1" customWidth="1"/>
    <col min="12568" max="12568" width="8.28515625" style="1" customWidth="1"/>
    <col min="12569" max="12569" width="8.42578125" style="1" customWidth="1"/>
    <col min="12570" max="12570" width="10" style="1" customWidth="1"/>
    <col min="12571" max="12571" width="8.7109375" style="1" customWidth="1"/>
    <col min="12572" max="12572" width="9.140625" style="1"/>
    <col min="12573" max="12573" width="12" style="1" customWidth="1"/>
    <col min="12574" max="12804" width="9.140625" style="1"/>
    <col min="12805" max="12805" width="8.85546875" style="1" customWidth="1"/>
    <col min="12806" max="12806" width="41.7109375" style="1" customWidth="1"/>
    <col min="12807" max="12807" width="13.5703125" style="1" customWidth="1"/>
    <col min="12808" max="12808" width="12.85546875" style="1" customWidth="1"/>
    <col min="12809" max="12809" width="11.42578125" style="1" customWidth="1"/>
    <col min="12810" max="12810" width="11" style="1" customWidth="1"/>
    <col min="12811" max="12812" width="8.28515625" style="1" customWidth="1"/>
    <col min="12813" max="12818" width="0" style="1" hidden="1" customWidth="1"/>
    <col min="12819" max="12819" width="7.85546875" style="1" customWidth="1"/>
    <col min="12820" max="12820" width="9.28515625" style="1" customWidth="1"/>
    <col min="12821" max="12821" width="8.85546875" style="1" customWidth="1"/>
    <col min="12822" max="12822" width="8.28515625" style="1" customWidth="1"/>
    <col min="12823" max="12823" width="7.85546875" style="1" customWidth="1"/>
    <col min="12824" max="12824" width="8.28515625" style="1" customWidth="1"/>
    <col min="12825" max="12825" width="8.42578125" style="1" customWidth="1"/>
    <col min="12826" max="12826" width="10" style="1" customWidth="1"/>
    <col min="12827" max="12827" width="8.7109375" style="1" customWidth="1"/>
    <col min="12828" max="12828" width="9.140625" style="1"/>
    <col min="12829" max="12829" width="12" style="1" customWidth="1"/>
    <col min="12830" max="13060" width="9.140625" style="1"/>
    <col min="13061" max="13061" width="8.85546875" style="1" customWidth="1"/>
    <col min="13062" max="13062" width="41.7109375" style="1" customWidth="1"/>
    <col min="13063" max="13063" width="13.5703125" style="1" customWidth="1"/>
    <col min="13064" max="13064" width="12.85546875" style="1" customWidth="1"/>
    <col min="13065" max="13065" width="11.42578125" style="1" customWidth="1"/>
    <col min="13066" max="13066" width="11" style="1" customWidth="1"/>
    <col min="13067" max="13068" width="8.28515625" style="1" customWidth="1"/>
    <col min="13069" max="13074" width="0" style="1" hidden="1" customWidth="1"/>
    <col min="13075" max="13075" width="7.85546875" style="1" customWidth="1"/>
    <col min="13076" max="13076" width="9.28515625" style="1" customWidth="1"/>
    <col min="13077" max="13077" width="8.85546875" style="1" customWidth="1"/>
    <col min="13078" max="13078" width="8.28515625" style="1" customWidth="1"/>
    <col min="13079" max="13079" width="7.85546875" style="1" customWidth="1"/>
    <col min="13080" max="13080" width="8.28515625" style="1" customWidth="1"/>
    <col min="13081" max="13081" width="8.42578125" style="1" customWidth="1"/>
    <col min="13082" max="13082" width="10" style="1" customWidth="1"/>
    <col min="13083" max="13083" width="8.7109375" style="1" customWidth="1"/>
    <col min="13084" max="13084" width="9.140625" style="1"/>
    <col min="13085" max="13085" width="12" style="1" customWidth="1"/>
    <col min="13086" max="13316" width="9.140625" style="1"/>
    <col min="13317" max="13317" width="8.85546875" style="1" customWidth="1"/>
    <col min="13318" max="13318" width="41.7109375" style="1" customWidth="1"/>
    <col min="13319" max="13319" width="13.5703125" style="1" customWidth="1"/>
    <col min="13320" max="13320" width="12.85546875" style="1" customWidth="1"/>
    <col min="13321" max="13321" width="11.42578125" style="1" customWidth="1"/>
    <col min="13322" max="13322" width="11" style="1" customWidth="1"/>
    <col min="13323" max="13324" width="8.28515625" style="1" customWidth="1"/>
    <col min="13325" max="13330" width="0" style="1" hidden="1" customWidth="1"/>
    <col min="13331" max="13331" width="7.85546875" style="1" customWidth="1"/>
    <col min="13332" max="13332" width="9.28515625" style="1" customWidth="1"/>
    <col min="13333" max="13333" width="8.85546875" style="1" customWidth="1"/>
    <col min="13334" max="13334" width="8.28515625" style="1" customWidth="1"/>
    <col min="13335" max="13335" width="7.85546875" style="1" customWidth="1"/>
    <col min="13336" max="13336" width="8.28515625" style="1" customWidth="1"/>
    <col min="13337" max="13337" width="8.42578125" style="1" customWidth="1"/>
    <col min="13338" max="13338" width="10" style="1" customWidth="1"/>
    <col min="13339" max="13339" width="8.7109375" style="1" customWidth="1"/>
    <col min="13340" max="13340" width="9.140625" style="1"/>
    <col min="13341" max="13341" width="12" style="1" customWidth="1"/>
    <col min="13342" max="13572" width="9.140625" style="1"/>
    <col min="13573" max="13573" width="8.85546875" style="1" customWidth="1"/>
    <col min="13574" max="13574" width="41.7109375" style="1" customWidth="1"/>
    <col min="13575" max="13575" width="13.5703125" style="1" customWidth="1"/>
    <col min="13576" max="13576" width="12.85546875" style="1" customWidth="1"/>
    <col min="13577" max="13577" width="11.42578125" style="1" customWidth="1"/>
    <col min="13578" max="13578" width="11" style="1" customWidth="1"/>
    <col min="13579" max="13580" width="8.28515625" style="1" customWidth="1"/>
    <col min="13581" max="13586" width="0" style="1" hidden="1" customWidth="1"/>
    <col min="13587" max="13587" width="7.85546875" style="1" customWidth="1"/>
    <col min="13588" max="13588" width="9.28515625" style="1" customWidth="1"/>
    <col min="13589" max="13589" width="8.85546875" style="1" customWidth="1"/>
    <col min="13590" max="13590" width="8.28515625" style="1" customWidth="1"/>
    <col min="13591" max="13591" width="7.85546875" style="1" customWidth="1"/>
    <col min="13592" max="13592" width="8.28515625" style="1" customWidth="1"/>
    <col min="13593" max="13593" width="8.42578125" style="1" customWidth="1"/>
    <col min="13594" max="13594" width="10" style="1" customWidth="1"/>
    <col min="13595" max="13595" width="8.7109375" style="1" customWidth="1"/>
    <col min="13596" max="13596" width="9.140625" style="1"/>
    <col min="13597" max="13597" width="12" style="1" customWidth="1"/>
    <col min="13598" max="13828" width="9.140625" style="1"/>
    <col min="13829" max="13829" width="8.85546875" style="1" customWidth="1"/>
    <col min="13830" max="13830" width="41.7109375" style="1" customWidth="1"/>
    <col min="13831" max="13831" width="13.5703125" style="1" customWidth="1"/>
    <col min="13832" max="13832" width="12.85546875" style="1" customWidth="1"/>
    <col min="13833" max="13833" width="11.42578125" style="1" customWidth="1"/>
    <col min="13834" max="13834" width="11" style="1" customWidth="1"/>
    <col min="13835" max="13836" width="8.28515625" style="1" customWidth="1"/>
    <col min="13837" max="13842" width="0" style="1" hidden="1" customWidth="1"/>
    <col min="13843" max="13843" width="7.85546875" style="1" customWidth="1"/>
    <col min="13844" max="13844" width="9.28515625" style="1" customWidth="1"/>
    <col min="13845" max="13845" width="8.85546875" style="1" customWidth="1"/>
    <col min="13846" max="13846" width="8.28515625" style="1" customWidth="1"/>
    <col min="13847" max="13847" width="7.85546875" style="1" customWidth="1"/>
    <col min="13848" max="13848" width="8.28515625" style="1" customWidth="1"/>
    <col min="13849" max="13849" width="8.42578125" style="1" customWidth="1"/>
    <col min="13850" max="13850" width="10" style="1" customWidth="1"/>
    <col min="13851" max="13851" width="8.7109375" style="1" customWidth="1"/>
    <col min="13852" max="13852" width="9.140625" style="1"/>
    <col min="13853" max="13853" width="12" style="1" customWidth="1"/>
    <col min="13854" max="14084" width="9.140625" style="1"/>
    <col min="14085" max="14085" width="8.85546875" style="1" customWidth="1"/>
    <col min="14086" max="14086" width="41.7109375" style="1" customWidth="1"/>
    <col min="14087" max="14087" width="13.5703125" style="1" customWidth="1"/>
    <col min="14088" max="14088" width="12.85546875" style="1" customWidth="1"/>
    <col min="14089" max="14089" width="11.42578125" style="1" customWidth="1"/>
    <col min="14090" max="14090" width="11" style="1" customWidth="1"/>
    <col min="14091" max="14092" width="8.28515625" style="1" customWidth="1"/>
    <col min="14093" max="14098" width="0" style="1" hidden="1" customWidth="1"/>
    <col min="14099" max="14099" width="7.85546875" style="1" customWidth="1"/>
    <col min="14100" max="14100" width="9.28515625" style="1" customWidth="1"/>
    <col min="14101" max="14101" width="8.85546875" style="1" customWidth="1"/>
    <col min="14102" max="14102" width="8.28515625" style="1" customWidth="1"/>
    <col min="14103" max="14103" width="7.85546875" style="1" customWidth="1"/>
    <col min="14104" max="14104" width="8.28515625" style="1" customWidth="1"/>
    <col min="14105" max="14105" width="8.42578125" style="1" customWidth="1"/>
    <col min="14106" max="14106" width="10" style="1" customWidth="1"/>
    <col min="14107" max="14107" width="8.7109375" style="1" customWidth="1"/>
    <col min="14108" max="14108" width="9.140625" style="1"/>
    <col min="14109" max="14109" width="12" style="1" customWidth="1"/>
    <col min="14110" max="14340" width="9.140625" style="1"/>
    <col min="14341" max="14341" width="8.85546875" style="1" customWidth="1"/>
    <col min="14342" max="14342" width="41.7109375" style="1" customWidth="1"/>
    <col min="14343" max="14343" width="13.5703125" style="1" customWidth="1"/>
    <col min="14344" max="14344" width="12.85546875" style="1" customWidth="1"/>
    <col min="14345" max="14345" width="11.42578125" style="1" customWidth="1"/>
    <col min="14346" max="14346" width="11" style="1" customWidth="1"/>
    <col min="14347" max="14348" width="8.28515625" style="1" customWidth="1"/>
    <col min="14349" max="14354" width="0" style="1" hidden="1" customWidth="1"/>
    <col min="14355" max="14355" width="7.85546875" style="1" customWidth="1"/>
    <col min="14356" max="14356" width="9.28515625" style="1" customWidth="1"/>
    <col min="14357" max="14357" width="8.85546875" style="1" customWidth="1"/>
    <col min="14358" max="14358" width="8.28515625" style="1" customWidth="1"/>
    <col min="14359" max="14359" width="7.85546875" style="1" customWidth="1"/>
    <col min="14360" max="14360" width="8.28515625" style="1" customWidth="1"/>
    <col min="14361" max="14361" width="8.42578125" style="1" customWidth="1"/>
    <col min="14362" max="14362" width="10" style="1" customWidth="1"/>
    <col min="14363" max="14363" width="8.7109375" style="1" customWidth="1"/>
    <col min="14364" max="14364" width="9.140625" style="1"/>
    <col min="14365" max="14365" width="12" style="1" customWidth="1"/>
    <col min="14366" max="14596" width="9.140625" style="1"/>
    <col min="14597" max="14597" width="8.85546875" style="1" customWidth="1"/>
    <col min="14598" max="14598" width="41.7109375" style="1" customWidth="1"/>
    <col min="14599" max="14599" width="13.5703125" style="1" customWidth="1"/>
    <col min="14600" max="14600" width="12.85546875" style="1" customWidth="1"/>
    <col min="14601" max="14601" width="11.42578125" style="1" customWidth="1"/>
    <col min="14602" max="14602" width="11" style="1" customWidth="1"/>
    <col min="14603" max="14604" width="8.28515625" style="1" customWidth="1"/>
    <col min="14605" max="14610" width="0" style="1" hidden="1" customWidth="1"/>
    <col min="14611" max="14611" width="7.85546875" style="1" customWidth="1"/>
    <col min="14612" max="14612" width="9.28515625" style="1" customWidth="1"/>
    <col min="14613" max="14613" width="8.85546875" style="1" customWidth="1"/>
    <col min="14614" max="14614" width="8.28515625" style="1" customWidth="1"/>
    <col min="14615" max="14615" width="7.85546875" style="1" customWidth="1"/>
    <col min="14616" max="14616" width="8.28515625" style="1" customWidth="1"/>
    <col min="14617" max="14617" width="8.42578125" style="1" customWidth="1"/>
    <col min="14618" max="14618" width="10" style="1" customWidth="1"/>
    <col min="14619" max="14619" width="8.7109375" style="1" customWidth="1"/>
    <col min="14620" max="14620" width="9.140625" style="1"/>
    <col min="14621" max="14621" width="12" style="1" customWidth="1"/>
    <col min="14622" max="14852" width="9.140625" style="1"/>
    <col min="14853" max="14853" width="8.85546875" style="1" customWidth="1"/>
    <col min="14854" max="14854" width="41.7109375" style="1" customWidth="1"/>
    <col min="14855" max="14855" width="13.5703125" style="1" customWidth="1"/>
    <col min="14856" max="14856" width="12.85546875" style="1" customWidth="1"/>
    <col min="14857" max="14857" width="11.42578125" style="1" customWidth="1"/>
    <col min="14858" max="14858" width="11" style="1" customWidth="1"/>
    <col min="14859" max="14860" width="8.28515625" style="1" customWidth="1"/>
    <col min="14861" max="14866" width="0" style="1" hidden="1" customWidth="1"/>
    <col min="14867" max="14867" width="7.85546875" style="1" customWidth="1"/>
    <col min="14868" max="14868" width="9.28515625" style="1" customWidth="1"/>
    <col min="14869" max="14869" width="8.85546875" style="1" customWidth="1"/>
    <col min="14870" max="14870" width="8.28515625" style="1" customWidth="1"/>
    <col min="14871" max="14871" width="7.85546875" style="1" customWidth="1"/>
    <col min="14872" max="14872" width="8.28515625" style="1" customWidth="1"/>
    <col min="14873" max="14873" width="8.42578125" style="1" customWidth="1"/>
    <col min="14874" max="14874" width="10" style="1" customWidth="1"/>
    <col min="14875" max="14875" width="8.7109375" style="1" customWidth="1"/>
    <col min="14876" max="14876" width="9.140625" style="1"/>
    <col min="14877" max="14877" width="12" style="1" customWidth="1"/>
    <col min="14878" max="15108" width="9.140625" style="1"/>
    <col min="15109" max="15109" width="8.85546875" style="1" customWidth="1"/>
    <col min="15110" max="15110" width="41.7109375" style="1" customWidth="1"/>
    <col min="15111" max="15111" width="13.5703125" style="1" customWidth="1"/>
    <col min="15112" max="15112" width="12.85546875" style="1" customWidth="1"/>
    <col min="15113" max="15113" width="11.42578125" style="1" customWidth="1"/>
    <col min="15114" max="15114" width="11" style="1" customWidth="1"/>
    <col min="15115" max="15116" width="8.28515625" style="1" customWidth="1"/>
    <col min="15117" max="15122" width="0" style="1" hidden="1" customWidth="1"/>
    <col min="15123" max="15123" width="7.85546875" style="1" customWidth="1"/>
    <col min="15124" max="15124" width="9.28515625" style="1" customWidth="1"/>
    <col min="15125" max="15125" width="8.85546875" style="1" customWidth="1"/>
    <col min="15126" max="15126" width="8.28515625" style="1" customWidth="1"/>
    <col min="15127" max="15127" width="7.85546875" style="1" customWidth="1"/>
    <col min="15128" max="15128" width="8.28515625" style="1" customWidth="1"/>
    <col min="15129" max="15129" width="8.42578125" style="1" customWidth="1"/>
    <col min="15130" max="15130" width="10" style="1" customWidth="1"/>
    <col min="15131" max="15131" width="8.7109375" style="1" customWidth="1"/>
    <col min="15132" max="15132" width="9.140625" style="1"/>
    <col min="15133" max="15133" width="12" style="1" customWidth="1"/>
    <col min="15134" max="15364" width="9.140625" style="1"/>
    <col min="15365" max="15365" width="8.85546875" style="1" customWidth="1"/>
    <col min="15366" max="15366" width="41.7109375" style="1" customWidth="1"/>
    <col min="15367" max="15367" width="13.5703125" style="1" customWidth="1"/>
    <col min="15368" max="15368" width="12.85546875" style="1" customWidth="1"/>
    <col min="15369" max="15369" width="11.42578125" style="1" customWidth="1"/>
    <col min="15370" max="15370" width="11" style="1" customWidth="1"/>
    <col min="15371" max="15372" width="8.28515625" style="1" customWidth="1"/>
    <col min="15373" max="15378" width="0" style="1" hidden="1" customWidth="1"/>
    <col min="15379" max="15379" width="7.85546875" style="1" customWidth="1"/>
    <col min="15380" max="15380" width="9.28515625" style="1" customWidth="1"/>
    <col min="15381" max="15381" width="8.85546875" style="1" customWidth="1"/>
    <col min="15382" max="15382" width="8.28515625" style="1" customWidth="1"/>
    <col min="15383" max="15383" width="7.85546875" style="1" customWidth="1"/>
    <col min="15384" max="15384" width="8.28515625" style="1" customWidth="1"/>
    <col min="15385" max="15385" width="8.42578125" style="1" customWidth="1"/>
    <col min="15386" max="15386" width="10" style="1" customWidth="1"/>
    <col min="15387" max="15387" width="8.7109375" style="1" customWidth="1"/>
    <col min="15388" max="15388" width="9.140625" style="1"/>
    <col min="15389" max="15389" width="12" style="1" customWidth="1"/>
    <col min="15390" max="15620" width="9.140625" style="1"/>
    <col min="15621" max="15621" width="8.85546875" style="1" customWidth="1"/>
    <col min="15622" max="15622" width="41.7109375" style="1" customWidth="1"/>
    <col min="15623" max="15623" width="13.5703125" style="1" customWidth="1"/>
    <col min="15624" max="15624" width="12.85546875" style="1" customWidth="1"/>
    <col min="15625" max="15625" width="11.42578125" style="1" customWidth="1"/>
    <col min="15626" max="15626" width="11" style="1" customWidth="1"/>
    <col min="15627" max="15628" width="8.28515625" style="1" customWidth="1"/>
    <col min="15629" max="15634" width="0" style="1" hidden="1" customWidth="1"/>
    <col min="15635" max="15635" width="7.85546875" style="1" customWidth="1"/>
    <col min="15636" max="15636" width="9.28515625" style="1" customWidth="1"/>
    <col min="15637" max="15637" width="8.85546875" style="1" customWidth="1"/>
    <col min="15638" max="15638" width="8.28515625" style="1" customWidth="1"/>
    <col min="15639" max="15639" width="7.85546875" style="1" customWidth="1"/>
    <col min="15640" max="15640" width="8.28515625" style="1" customWidth="1"/>
    <col min="15641" max="15641" width="8.42578125" style="1" customWidth="1"/>
    <col min="15642" max="15642" width="10" style="1" customWidth="1"/>
    <col min="15643" max="15643" width="8.7109375" style="1" customWidth="1"/>
    <col min="15644" max="15644" width="9.140625" style="1"/>
    <col min="15645" max="15645" width="12" style="1" customWidth="1"/>
    <col min="15646" max="15876" width="9.140625" style="1"/>
    <col min="15877" max="15877" width="8.85546875" style="1" customWidth="1"/>
    <col min="15878" max="15878" width="41.7109375" style="1" customWidth="1"/>
    <col min="15879" max="15879" width="13.5703125" style="1" customWidth="1"/>
    <col min="15880" max="15880" width="12.85546875" style="1" customWidth="1"/>
    <col min="15881" max="15881" width="11.42578125" style="1" customWidth="1"/>
    <col min="15882" max="15882" width="11" style="1" customWidth="1"/>
    <col min="15883" max="15884" width="8.28515625" style="1" customWidth="1"/>
    <col min="15885" max="15890" width="0" style="1" hidden="1" customWidth="1"/>
    <col min="15891" max="15891" width="7.85546875" style="1" customWidth="1"/>
    <col min="15892" max="15892" width="9.28515625" style="1" customWidth="1"/>
    <col min="15893" max="15893" width="8.85546875" style="1" customWidth="1"/>
    <col min="15894" max="15894" width="8.28515625" style="1" customWidth="1"/>
    <col min="15895" max="15895" width="7.85546875" style="1" customWidth="1"/>
    <col min="15896" max="15896" width="8.28515625" style="1" customWidth="1"/>
    <col min="15897" max="15897" width="8.42578125" style="1" customWidth="1"/>
    <col min="15898" max="15898" width="10" style="1" customWidth="1"/>
    <col min="15899" max="15899" width="8.7109375" style="1" customWidth="1"/>
    <col min="15900" max="15900" width="9.140625" style="1"/>
    <col min="15901" max="15901" width="12" style="1" customWidth="1"/>
    <col min="15902" max="16132" width="9.140625" style="1"/>
    <col min="16133" max="16133" width="8.85546875" style="1" customWidth="1"/>
    <col min="16134" max="16134" width="41.7109375" style="1" customWidth="1"/>
    <col min="16135" max="16135" width="13.5703125" style="1" customWidth="1"/>
    <col min="16136" max="16136" width="12.85546875" style="1" customWidth="1"/>
    <col min="16137" max="16137" width="11.42578125" style="1" customWidth="1"/>
    <col min="16138" max="16138" width="11" style="1" customWidth="1"/>
    <col min="16139" max="16140" width="8.28515625" style="1" customWidth="1"/>
    <col min="16141" max="16146" width="0" style="1" hidden="1" customWidth="1"/>
    <col min="16147" max="16147" width="7.85546875" style="1" customWidth="1"/>
    <col min="16148" max="16148" width="9.28515625" style="1" customWidth="1"/>
    <col min="16149" max="16149" width="8.85546875" style="1" customWidth="1"/>
    <col min="16150" max="16150" width="8.28515625" style="1" customWidth="1"/>
    <col min="16151" max="16151" width="7.85546875" style="1" customWidth="1"/>
    <col min="16152" max="16152" width="8.28515625" style="1" customWidth="1"/>
    <col min="16153" max="16153" width="8.42578125" style="1" customWidth="1"/>
    <col min="16154" max="16154" width="10" style="1" customWidth="1"/>
    <col min="16155" max="16155" width="8.7109375" style="1" customWidth="1"/>
    <col min="16156" max="16156" width="9.140625" style="1"/>
    <col min="16157" max="16157" width="12" style="1" customWidth="1"/>
    <col min="16158" max="16384" width="9.140625" style="1"/>
  </cols>
  <sheetData>
    <row r="1" spans="1:31" ht="91.5" customHeight="1" thickTop="1">
      <c r="A1" s="653" t="s">
        <v>18</v>
      </c>
      <c r="B1" s="25" t="s">
        <v>17</v>
      </c>
      <c r="C1" s="655" t="s">
        <v>7</v>
      </c>
      <c r="D1" s="26" t="s">
        <v>11</v>
      </c>
      <c r="E1" s="26"/>
      <c r="F1" s="662" t="s">
        <v>1</v>
      </c>
      <c r="G1" s="663"/>
      <c r="H1" s="663"/>
      <c r="I1" s="663"/>
      <c r="J1" s="663"/>
      <c r="K1" s="663"/>
      <c r="L1" s="663"/>
      <c r="M1" s="663"/>
      <c r="N1" s="663"/>
      <c r="O1" s="663"/>
      <c r="P1" s="663"/>
      <c r="Q1" s="663"/>
      <c r="R1" s="663"/>
      <c r="S1" s="663"/>
      <c r="T1" s="663"/>
      <c r="U1" s="663"/>
      <c r="V1" s="663"/>
      <c r="W1" s="663"/>
      <c r="X1" s="663"/>
      <c r="Y1" s="663"/>
      <c r="Z1" s="663"/>
      <c r="AA1" s="663"/>
      <c r="AB1" s="663"/>
      <c r="AC1" s="664"/>
      <c r="AD1" s="583" t="s">
        <v>75</v>
      </c>
      <c r="AE1" s="588" t="s">
        <v>144</v>
      </c>
    </row>
    <row r="2" spans="1:31" ht="28.5" customHeight="1" thickBot="1">
      <c r="A2" s="654"/>
      <c r="B2" s="27"/>
      <c r="C2" s="656"/>
      <c r="D2" s="28"/>
      <c r="E2" s="28" t="s">
        <v>39</v>
      </c>
      <c r="F2" s="29">
        <v>42461</v>
      </c>
      <c r="G2" s="29">
        <v>42491</v>
      </c>
      <c r="H2" s="29">
        <v>42522</v>
      </c>
      <c r="I2" s="29">
        <v>42552</v>
      </c>
      <c r="J2" s="29">
        <v>42583</v>
      </c>
      <c r="K2" s="29">
        <v>42614</v>
      </c>
      <c r="L2" s="29">
        <v>42644</v>
      </c>
      <c r="M2" s="29">
        <v>42675</v>
      </c>
      <c r="N2" s="29">
        <v>42705</v>
      </c>
      <c r="O2" s="29">
        <v>42736</v>
      </c>
      <c r="P2" s="29">
        <v>42767</v>
      </c>
      <c r="Q2" s="29">
        <v>42795</v>
      </c>
      <c r="R2" s="29">
        <v>42826</v>
      </c>
      <c r="S2" s="29">
        <v>42856</v>
      </c>
      <c r="T2" s="29">
        <v>42887</v>
      </c>
      <c r="U2" s="29">
        <v>42917</v>
      </c>
      <c r="V2" s="29">
        <v>42948</v>
      </c>
      <c r="W2" s="29">
        <v>42979</v>
      </c>
      <c r="X2" s="29">
        <v>43009</v>
      </c>
      <c r="Y2" s="29">
        <v>43040</v>
      </c>
      <c r="Z2" s="29">
        <v>43070</v>
      </c>
      <c r="AA2" s="29">
        <v>43101</v>
      </c>
      <c r="AB2" s="29">
        <v>43132</v>
      </c>
      <c r="AC2" s="29">
        <v>43160</v>
      </c>
      <c r="AD2" s="472"/>
      <c r="AE2" s="468"/>
    </row>
    <row r="3" spans="1:31" s="30" customFormat="1" ht="57" customHeight="1" thickTop="1">
      <c r="A3" s="665" t="s">
        <v>175</v>
      </c>
      <c r="B3" s="666"/>
      <c r="C3" s="666"/>
      <c r="D3" s="666"/>
      <c r="E3" s="666"/>
      <c r="F3" s="666"/>
      <c r="G3" s="666"/>
      <c r="H3" s="666"/>
      <c r="I3" s="666"/>
      <c r="J3" s="666"/>
      <c r="K3" s="666"/>
      <c r="L3" s="666"/>
      <c r="M3" s="666"/>
      <c r="N3" s="666"/>
      <c r="O3" s="666"/>
      <c r="P3" s="666"/>
      <c r="Q3" s="666"/>
      <c r="R3" s="667"/>
      <c r="S3" s="667"/>
      <c r="T3" s="667"/>
      <c r="U3" s="667"/>
      <c r="V3" s="667"/>
      <c r="W3" s="667"/>
      <c r="X3" s="667"/>
      <c r="Y3" s="667"/>
      <c r="Z3" s="667"/>
      <c r="AA3" s="667"/>
      <c r="AB3" s="667"/>
      <c r="AC3" s="667"/>
      <c r="AD3" s="668"/>
      <c r="AE3" s="39"/>
    </row>
    <row r="4" spans="1:31" ht="48" customHeight="1">
      <c r="A4" s="613">
        <v>5.0999999999999996</v>
      </c>
      <c r="B4" s="511" t="s">
        <v>115</v>
      </c>
      <c r="C4" s="657" t="s">
        <v>120</v>
      </c>
      <c r="D4" s="529" t="s">
        <v>12</v>
      </c>
      <c r="E4" s="151" t="s">
        <v>69</v>
      </c>
      <c r="F4" s="15">
        <v>0.79600000000000004</v>
      </c>
      <c r="G4" s="15">
        <v>0.81899999999999995</v>
      </c>
      <c r="H4" s="198">
        <v>0.78800000000000003</v>
      </c>
      <c r="I4" s="15">
        <v>0.76500000000000001</v>
      </c>
      <c r="J4" s="15">
        <v>0.78</v>
      </c>
      <c r="K4" s="15">
        <v>0.73199999999999998</v>
      </c>
      <c r="L4" s="15">
        <v>0.77500000000000002</v>
      </c>
      <c r="M4" s="15">
        <v>0.75700000000000001</v>
      </c>
      <c r="N4" s="15">
        <v>0.71199999999999997</v>
      </c>
      <c r="O4" s="15">
        <v>0.76600000000000001</v>
      </c>
      <c r="P4" s="15">
        <v>0.79400000000000004</v>
      </c>
      <c r="Q4" s="199">
        <v>0.71899999999999997</v>
      </c>
      <c r="R4" s="15">
        <v>0.68200000000000005</v>
      </c>
      <c r="S4" s="15">
        <v>0.75900000000000001</v>
      </c>
      <c r="T4" s="15">
        <v>0.78500000000000003</v>
      </c>
      <c r="U4" s="15">
        <v>0.70399999999999996</v>
      </c>
      <c r="V4" s="15">
        <v>0.83599999999999997</v>
      </c>
      <c r="W4" s="15">
        <v>0.746</v>
      </c>
      <c r="X4" s="15"/>
      <c r="Y4" s="15"/>
      <c r="Z4" s="15"/>
      <c r="AA4" s="15"/>
      <c r="AB4" s="15"/>
      <c r="AC4" s="199"/>
      <c r="AD4" s="489" t="s">
        <v>242</v>
      </c>
      <c r="AE4" s="552"/>
    </row>
    <row r="5" spans="1:31" ht="1.5" customHeight="1">
      <c r="A5" s="613"/>
      <c r="B5" s="511"/>
      <c r="C5" s="658"/>
      <c r="D5" s="530"/>
      <c r="E5" s="151"/>
      <c r="F5" s="15">
        <v>0.90100000000000002</v>
      </c>
      <c r="G5" s="15">
        <v>0.90100000000000002</v>
      </c>
      <c r="H5" s="15">
        <v>0.90100000000000002</v>
      </c>
      <c r="I5" s="15">
        <v>0.90100000000000002</v>
      </c>
      <c r="J5" s="15">
        <v>0.90100000000000002</v>
      </c>
      <c r="K5" s="15">
        <v>0.90100000000000002</v>
      </c>
      <c r="L5" s="15">
        <v>0.90100000000000002</v>
      </c>
      <c r="M5" s="15">
        <v>0.90100000000000002</v>
      </c>
      <c r="N5" s="15">
        <v>0.90100000000000002</v>
      </c>
      <c r="O5" s="15">
        <v>0.90100000000000002</v>
      </c>
      <c r="P5" s="15">
        <v>0.90100000000000002</v>
      </c>
      <c r="Q5" s="15">
        <v>0.90100000000000002</v>
      </c>
      <c r="R5" s="15">
        <v>0.90100000000000002</v>
      </c>
      <c r="S5" s="15">
        <v>0.90100000000000002</v>
      </c>
      <c r="T5" s="15">
        <v>0.90100000000000002</v>
      </c>
      <c r="U5" s="15">
        <v>0.90100000000000002</v>
      </c>
      <c r="V5" s="15">
        <v>0.90100000000000002</v>
      </c>
      <c r="W5" s="15">
        <v>0.90100000000000002</v>
      </c>
      <c r="X5" s="15">
        <v>0.90100000000000002</v>
      </c>
      <c r="Y5" s="15">
        <v>0.90100000000000002</v>
      </c>
      <c r="Z5" s="15">
        <v>0.90100000000000002</v>
      </c>
      <c r="AA5" s="15">
        <v>0.90100000000000002</v>
      </c>
      <c r="AB5" s="15">
        <v>0.90100000000000002</v>
      </c>
      <c r="AC5" s="15">
        <v>0.90100000000000002</v>
      </c>
      <c r="AD5" s="490"/>
      <c r="AE5" s="478"/>
    </row>
    <row r="6" spans="1:31" ht="1.5" customHeight="1">
      <c r="A6" s="613"/>
      <c r="B6" s="511"/>
      <c r="C6" s="658"/>
      <c r="D6" s="530"/>
      <c r="E6" s="151"/>
      <c r="F6" s="15">
        <v>0.77900000000000003</v>
      </c>
      <c r="G6" s="15">
        <v>0.77900000000000003</v>
      </c>
      <c r="H6" s="15">
        <v>0.77900000000000003</v>
      </c>
      <c r="I6" s="15">
        <v>0.77900000000000003</v>
      </c>
      <c r="J6" s="15">
        <v>0.77900000000000003</v>
      </c>
      <c r="K6" s="15">
        <v>0.77900000000000003</v>
      </c>
      <c r="L6" s="15">
        <v>0.77900000000000003</v>
      </c>
      <c r="M6" s="15">
        <v>0.77900000000000003</v>
      </c>
      <c r="N6" s="15">
        <v>0.77900000000000003</v>
      </c>
      <c r="O6" s="15">
        <v>0.77900000000000003</v>
      </c>
      <c r="P6" s="15">
        <v>0.77900000000000003</v>
      </c>
      <c r="Q6" s="15">
        <v>0.77900000000000003</v>
      </c>
      <c r="R6" s="15">
        <v>0.77900000000000003</v>
      </c>
      <c r="S6" s="15">
        <v>0.77900000000000003</v>
      </c>
      <c r="T6" s="15">
        <v>0.77900000000000003</v>
      </c>
      <c r="U6" s="15">
        <v>0.77900000000000003</v>
      </c>
      <c r="V6" s="15">
        <v>0.77900000000000003</v>
      </c>
      <c r="W6" s="15">
        <v>0.77900000000000003</v>
      </c>
      <c r="X6" s="15">
        <v>0.77900000000000003</v>
      </c>
      <c r="Y6" s="15">
        <v>0.77900000000000003</v>
      </c>
      <c r="Z6" s="15">
        <v>0.77900000000000003</v>
      </c>
      <c r="AA6" s="15">
        <v>0.77900000000000003</v>
      </c>
      <c r="AB6" s="15">
        <v>0.77900000000000003</v>
      </c>
      <c r="AC6" s="15">
        <v>0.77900000000000003</v>
      </c>
      <c r="AD6" s="490"/>
      <c r="AE6" s="478"/>
    </row>
    <row r="7" spans="1:31" ht="48" customHeight="1">
      <c r="A7" s="614"/>
      <c r="B7" s="544"/>
      <c r="C7" s="658"/>
      <c r="D7" s="530"/>
      <c r="E7" s="152" t="s">
        <v>70</v>
      </c>
      <c r="F7" s="281"/>
      <c r="G7" s="281"/>
      <c r="H7" s="281"/>
      <c r="I7" s="286"/>
      <c r="J7" s="281"/>
      <c r="K7" s="286"/>
      <c r="L7" s="286"/>
      <c r="M7" s="286"/>
      <c r="N7" s="286"/>
      <c r="O7" s="286"/>
      <c r="P7" s="281"/>
      <c r="Q7" s="286"/>
      <c r="R7" s="286"/>
      <c r="S7" s="286"/>
      <c r="T7" s="281"/>
      <c r="U7" s="286"/>
      <c r="V7" s="281"/>
      <c r="W7" s="286"/>
      <c r="X7" s="234"/>
      <c r="Y7" s="234"/>
      <c r="Z7" s="234"/>
      <c r="AA7" s="234"/>
      <c r="AB7" s="234"/>
      <c r="AC7" s="234"/>
      <c r="AD7" s="491"/>
      <c r="AE7" s="478"/>
    </row>
    <row r="8" spans="1:31" ht="48" customHeight="1">
      <c r="A8" s="613" t="s">
        <v>121</v>
      </c>
      <c r="B8" s="510" t="s">
        <v>114</v>
      </c>
      <c r="C8" s="659"/>
      <c r="D8" s="530"/>
      <c r="E8" s="151" t="s">
        <v>69</v>
      </c>
      <c r="F8" s="15">
        <v>0.996</v>
      </c>
      <c r="G8" s="15">
        <v>0.89100000000000001</v>
      </c>
      <c r="H8" s="15">
        <v>0.85</v>
      </c>
      <c r="I8" s="15">
        <v>0.78600000000000003</v>
      </c>
      <c r="J8" s="15">
        <v>0.84299999999999997</v>
      </c>
      <c r="K8" s="15">
        <v>0.85</v>
      </c>
      <c r="L8" s="15">
        <v>0.79100000000000004</v>
      </c>
      <c r="M8" s="15">
        <v>0.82699999999999996</v>
      </c>
      <c r="N8" s="15">
        <v>0.73399999999999999</v>
      </c>
      <c r="O8" s="15">
        <v>0.76500000000000001</v>
      </c>
      <c r="P8" s="15">
        <v>0.879</v>
      </c>
      <c r="Q8" s="199">
        <v>0.85899999999999999</v>
      </c>
      <c r="R8" s="15">
        <v>0.76</v>
      </c>
      <c r="S8" s="15">
        <v>0.96799999999999997</v>
      </c>
      <c r="T8" s="15">
        <v>0.95799999999999996</v>
      </c>
      <c r="U8" s="15">
        <v>0.95399999999999996</v>
      </c>
      <c r="V8" s="15">
        <v>0.93500000000000005</v>
      </c>
      <c r="W8" s="15">
        <v>0.86799999999999999</v>
      </c>
      <c r="X8" s="15"/>
      <c r="Y8" s="15"/>
      <c r="Z8" s="15"/>
      <c r="AA8" s="15"/>
      <c r="AB8" s="15"/>
      <c r="AC8" s="199"/>
      <c r="AD8" s="489" t="s">
        <v>233</v>
      </c>
      <c r="AE8" s="478"/>
    </row>
    <row r="9" spans="1:31" ht="1.5" customHeight="1">
      <c r="A9" s="613"/>
      <c r="B9" s="511"/>
      <c r="C9" s="659"/>
      <c r="D9" s="530"/>
      <c r="E9" s="151"/>
      <c r="F9" s="15">
        <v>0.90100000000000002</v>
      </c>
      <c r="G9" s="15">
        <v>0.90100000000000002</v>
      </c>
      <c r="H9" s="15">
        <v>0.90100000000000002</v>
      </c>
      <c r="I9" s="15">
        <v>0.90100000000000002</v>
      </c>
      <c r="J9" s="15">
        <v>0.90100000000000002</v>
      </c>
      <c r="K9" s="15">
        <v>0.90100000000000002</v>
      </c>
      <c r="L9" s="15">
        <v>0.90100000000000002</v>
      </c>
      <c r="M9" s="15">
        <v>0.90100000000000002</v>
      </c>
      <c r="N9" s="15">
        <v>0.90100000000000002</v>
      </c>
      <c r="O9" s="15">
        <v>0.90100000000000002</v>
      </c>
      <c r="P9" s="15">
        <v>0.90100000000000002</v>
      </c>
      <c r="Q9" s="15">
        <v>0.90100000000000002</v>
      </c>
      <c r="R9" s="15">
        <v>0.90100000000000002</v>
      </c>
      <c r="S9" s="15">
        <v>0.90100000000000002</v>
      </c>
      <c r="T9" s="15">
        <v>0.90100000000000002</v>
      </c>
      <c r="U9" s="15">
        <v>0.90100000000000002</v>
      </c>
      <c r="V9" s="15">
        <v>0.90100000000000002</v>
      </c>
      <c r="W9" s="15">
        <v>0.90100000000000002</v>
      </c>
      <c r="X9" s="15">
        <v>0.90100000000000002</v>
      </c>
      <c r="Y9" s="15">
        <v>0.90100000000000002</v>
      </c>
      <c r="Z9" s="15">
        <v>0.90100000000000002</v>
      </c>
      <c r="AA9" s="15">
        <v>0.90100000000000002</v>
      </c>
      <c r="AB9" s="15">
        <v>0.90100000000000002</v>
      </c>
      <c r="AC9" s="15">
        <v>0.90100000000000002</v>
      </c>
      <c r="AD9" s="644"/>
      <c r="AE9" s="478"/>
    </row>
    <row r="10" spans="1:31" ht="1.5" customHeight="1">
      <c r="A10" s="613"/>
      <c r="B10" s="511"/>
      <c r="C10" s="659"/>
      <c r="D10" s="530"/>
      <c r="E10" s="151"/>
      <c r="F10" s="15">
        <v>0.77900000000000003</v>
      </c>
      <c r="G10" s="15">
        <v>0.77900000000000003</v>
      </c>
      <c r="H10" s="15">
        <v>0.77900000000000003</v>
      </c>
      <c r="I10" s="15">
        <v>0.77900000000000003</v>
      </c>
      <c r="J10" s="15">
        <v>0.77900000000000003</v>
      </c>
      <c r="K10" s="15">
        <v>0.77900000000000003</v>
      </c>
      <c r="L10" s="15">
        <v>0.77900000000000003</v>
      </c>
      <c r="M10" s="15">
        <v>0.77900000000000003</v>
      </c>
      <c r="N10" s="15">
        <v>0.77900000000000003</v>
      </c>
      <c r="O10" s="15">
        <v>0.77900000000000003</v>
      </c>
      <c r="P10" s="15">
        <v>0.77900000000000003</v>
      </c>
      <c r="Q10" s="15">
        <v>0.77900000000000003</v>
      </c>
      <c r="R10" s="15">
        <v>0.77900000000000003</v>
      </c>
      <c r="S10" s="15">
        <v>0.77900000000000003</v>
      </c>
      <c r="T10" s="15">
        <v>0.77900000000000003</v>
      </c>
      <c r="U10" s="15">
        <v>0.77900000000000003</v>
      </c>
      <c r="V10" s="15">
        <v>0.77900000000000003</v>
      </c>
      <c r="W10" s="15">
        <v>0.77900000000000003</v>
      </c>
      <c r="X10" s="15">
        <v>0.77900000000000003</v>
      </c>
      <c r="Y10" s="15">
        <v>0.77900000000000003</v>
      </c>
      <c r="Z10" s="15">
        <v>0.77900000000000003</v>
      </c>
      <c r="AA10" s="15">
        <v>0.77900000000000003</v>
      </c>
      <c r="AB10" s="15">
        <v>0.77900000000000003</v>
      </c>
      <c r="AC10" s="15">
        <v>0.77900000000000003</v>
      </c>
      <c r="AD10" s="644"/>
      <c r="AE10" s="478"/>
    </row>
    <row r="11" spans="1:31" ht="48" customHeight="1">
      <c r="A11" s="614"/>
      <c r="B11" s="512"/>
      <c r="C11" s="659"/>
      <c r="D11" s="530"/>
      <c r="E11" s="152" t="s">
        <v>70</v>
      </c>
      <c r="F11" s="282"/>
      <c r="G11" s="178"/>
      <c r="H11" s="281"/>
      <c r="I11" s="281"/>
      <c r="J11" s="281"/>
      <c r="K11" s="281"/>
      <c r="L11" s="281"/>
      <c r="M11" s="281"/>
      <c r="N11" s="286"/>
      <c r="O11" s="286"/>
      <c r="P11" s="178"/>
      <c r="Q11" s="281"/>
      <c r="R11" s="286"/>
      <c r="S11" s="435"/>
      <c r="T11" s="435"/>
      <c r="U11" s="435"/>
      <c r="V11" s="435"/>
      <c r="W11" s="399"/>
      <c r="X11" s="234"/>
      <c r="Y11" s="234"/>
      <c r="Z11" s="234"/>
      <c r="AA11" s="234"/>
      <c r="AB11" s="234"/>
      <c r="AC11" s="237"/>
      <c r="AD11" s="645"/>
      <c r="AE11" s="478"/>
    </row>
    <row r="12" spans="1:31" ht="48" customHeight="1">
      <c r="A12" s="613" t="s">
        <v>122</v>
      </c>
      <c r="B12" s="510" t="s">
        <v>113</v>
      </c>
      <c r="C12" s="659"/>
      <c r="D12" s="530"/>
      <c r="E12" s="151" t="s">
        <v>69</v>
      </c>
      <c r="F12" s="15">
        <v>0.85299999999999998</v>
      </c>
      <c r="G12" s="15">
        <v>0.84499999999999997</v>
      </c>
      <c r="H12" s="198">
        <v>0.86099999999999999</v>
      </c>
      <c r="I12" s="15">
        <v>0.82599999999999996</v>
      </c>
      <c r="J12" s="15">
        <v>0.82799999999999996</v>
      </c>
      <c r="K12" s="15">
        <v>0.81100000000000005</v>
      </c>
      <c r="L12" s="15">
        <v>0.74</v>
      </c>
      <c r="M12" s="15">
        <v>0.75600000000000001</v>
      </c>
      <c r="N12" s="15">
        <v>0.72599999999999998</v>
      </c>
      <c r="O12" s="32">
        <v>0.72599999999999998</v>
      </c>
      <c r="P12" s="15">
        <v>0.76800000000000002</v>
      </c>
      <c r="Q12" s="199">
        <v>0.77600000000000002</v>
      </c>
      <c r="R12" s="15">
        <v>0.63400000000000001</v>
      </c>
      <c r="S12" s="15">
        <v>0.68500000000000005</v>
      </c>
      <c r="T12" s="15">
        <v>0.72099999999999997</v>
      </c>
      <c r="U12" s="15">
        <v>0.56699999999999995</v>
      </c>
      <c r="V12" s="15">
        <v>0.76900000000000002</v>
      </c>
      <c r="W12" s="15">
        <v>0.73899999999999999</v>
      </c>
      <c r="X12" s="15"/>
      <c r="Y12" s="15"/>
      <c r="Z12" s="15"/>
      <c r="AA12" s="32"/>
      <c r="AB12" s="15"/>
      <c r="AC12" s="199"/>
      <c r="AD12" s="489" t="s">
        <v>240</v>
      </c>
      <c r="AE12" s="478"/>
    </row>
    <row r="13" spans="1:31" ht="1.5" customHeight="1">
      <c r="A13" s="613"/>
      <c r="B13" s="511"/>
      <c r="C13" s="659"/>
      <c r="D13" s="530"/>
      <c r="E13" s="151"/>
      <c r="F13" s="15">
        <v>0.90100000000000002</v>
      </c>
      <c r="G13" s="15">
        <v>0.90100000000000002</v>
      </c>
      <c r="H13" s="15">
        <v>0.90100000000000002</v>
      </c>
      <c r="I13" s="15">
        <v>0.90100000000000002</v>
      </c>
      <c r="J13" s="15">
        <v>0.90100000000000002</v>
      </c>
      <c r="K13" s="15">
        <v>0.90100000000000002</v>
      </c>
      <c r="L13" s="15">
        <v>0.90100000000000002</v>
      </c>
      <c r="M13" s="15">
        <v>0.90100000000000002</v>
      </c>
      <c r="N13" s="15">
        <v>0.90100000000000002</v>
      </c>
      <c r="O13" s="15">
        <v>0.90100000000000002</v>
      </c>
      <c r="P13" s="15">
        <v>0.90100000000000002</v>
      </c>
      <c r="Q13" s="15">
        <v>0.90100000000000002</v>
      </c>
      <c r="R13" s="15">
        <v>0.90100000000000002</v>
      </c>
      <c r="S13" s="15">
        <v>0.90100000000000002</v>
      </c>
      <c r="T13" s="15">
        <v>0.90100000000000002</v>
      </c>
      <c r="U13" s="15">
        <v>0.90100000000000002</v>
      </c>
      <c r="V13" s="15">
        <v>0.90100000000000002</v>
      </c>
      <c r="W13" s="15">
        <v>0.90100000000000002</v>
      </c>
      <c r="X13" s="15">
        <v>0.90100000000000002</v>
      </c>
      <c r="Y13" s="15">
        <v>0.90100000000000002</v>
      </c>
      <c r="Z13" s="15">
        <v>0.90100000000000002</v>
      </c>
      <c r="AA13" s="15">
        <v>0.90100000000000002</v>
      </c>
      <c r="AB13" s="15">
        <v>0.90100000000000002</v>
      </c>
      <c r="AC13" s="15">
        <v>0.90100000000000002</v>
      </c>
      <c r="AD13" s="490"/>
      <c r="AE13" s="478"/>
    </row>
    <row r="14" spans="1:31" ht="1.5" customHeight="1">
      <c r="A14" s="613"/>
      <c r="B14" s="533"/>
      <c r="C14" s="659"/>
      <c r="D14" s="530"/>
      <c r="E14" s="151"/>
      <c r="F14" s="15">
        <v>0.77900000000000003</v>
      </c>
      <c r="G14" s="15">
        <v>0.77900000000000003</v>
      </c>
      <c r="H14" s="15">
        <v>0.77900000000000003</v>
      </c>
      <c r="I14" s="15">
        <v>0.77900000000000003</v>
      </c>
      <c r="J14" s="15">
        <v>0.77900000000000003</v>
      </c>
      <c r="K14" s="15">
        <v>0.77900000000000003</v>
      </c>
      <c r="L14" s="15">
        <v>0.77900000000000003</v>
      </c>
      <c r="M14" s="15">
        <v>0.77900000000000003</v>
      </c>
      <c r="N14" s="15">
        <v>0.77900000000000003</v>
      </c>
      <c r="O14" s="15">
        <v>0.77900000000000003</v>
      </c>
      <c r="P14" s="15">
        <v>0.77900000000000003</v>
      </c>
      <c r="Q14" s="15">
        <v>0.77900000000000003</v>
      </c>
      <c r="R14" s="15">
        <v>0.77900000000000003</v>
      </c>
      <c r="S14" s="15">
        <v>0.77900000000000003</v>
      </c>
      <c r="T14" s="15">
        <v>0.77900000000000003</v>
      </c>
      <c r="U14" s="15">
        <v>0.77900000000000003</v>
      </c>
      <c r="V14" s="15">
        <v>0.77900000000000003</v>
      </c>
      <c r="W14" s="15">
        <v>0.77900000000000003</v>
      </c>
      <c r="X14" s="15">
        <v>0.77900000000000003</v>
      </c>
      <c r="Y14" s="15">
        <v>0.77900000000000003</v>
      </c>
      <c r="Z14" s="15">
        <v>0.77900000000000003</v>
      </c>
      <c r="AA14" s="15">
        <v>0.77900000000000003</v>
      </c>
      <c r="AB14" s="15">
        <v>0.77900000000000003</v>
      </c>
      <c r="AC14" s="15">
        <v>0.77900000000000003</v>
      </c>
      <c r="AD14" s="490"/>
      <c r="AE14" s="478"/>
    </row>
    <row r="15" spans="1:31" ht="48" customHeight="1">
      <c r="A15" s="614"/>
      <c r="B15" s="633"/>
      <c r="C15" s="659"/>
      <c r="D15" s="530"/>
      <c r="E15" s="152" t="s">
        <v>70</v>
      </c>
      <c r="F15" s="281"/>
      <c r="G15" s="281"/>
      <c r="H15" s="178"/>
      <c r="I15" s="281"/>
      <c r="J15" s="281"/>
      <c r="K15" s="281"/>
      <c r="L15" s="286"/>
      <c r="M15" s="286"/>
      <c r="N15" s="286"/>
      <c r="O15" s="286"/>
      <c r="P15" s="286"/>
      <c r="Q15" s="286"/>
      <c r="R15" s="286"/>
      <c r="S15" s="286"/>
      <c r="T15" s="286"/>
      <c r="U15" s="286"/>
      <c r="V15" s="286"/>
      <c r="W15" s="286"/>
      <c r="X15" s="234"/>
      <c r="Y15" s="234"/>
      <c r="Z15" s="234"/>
      <c r="AA15" s="234"/>
      <c r="AB15" s="234"/>
      <c r="AC15" s="235"/>
      <c r="AD15" s="491"/>
      <c r="AE15" s="478"/>
    </row>
    <row r="16" spans="1:31" ht="48" customHeight="1">
      <c r="A16" s="613" t="s">
        <v>123</v>
      </c>
      <c r="B16" s="510" t="s">
        <v>112</v>
      </c>
      <c r="C16" s="659"/>
      <c r="D16" s="530"/>
      <c r="E16" s="151" t="s">
        <v>69</v>
      </c>
      <c r="F16" s="15">
        <v>0.79500000000000004</v>
      </c>
      <c r="G16" s="15">
        <v>0.85</v>
      </c>
      <c r="H16" s="15">
        <v>0.86899999999999999</v>
      </c>
      <c r="I16" s="15">
        <v>0.80200000000000005</v>
      </c>
      <c r="J16" s="15">
        <v>0.81699999999999995</v>
      </c>
      <c r="K16" s="15">
        <v>0.74199999999999999</v>
      </c>
      <c r="L16" s="15">
        <v>0.80300000000000005</v>
      </c>
      <c r="M16" s="15">
        <v>0.78300000000000003</v>
      </c>
      <c r="N16" s="15">
        <v>0.73899999999999999</v>
      </c>
      <c r="O16" s="32">
        <v>0.85899999999999999</v>
      </c>
      <c r="P16" s="15">
        <v>0.755</v>
      </c>
      <c r="Q16" s="199">
        <v>0.73899999999999999</v>
      </c>
      <c r="R16" s="15">
        <v>0.65100000000000002</v>
      </c>
      <c r="S16" s="15">
        <v>0.74399999999999999</v>
      </c>
      <c r="T16" s="15">
        <v>0.80500000000000005</v>
      </c>
      <c r="U16" s="15">
        <v>0.746</v>
      </c>
      <c r="V16" s="15">
        <v>0.9</v>
      </c>
      <c r="W16" s="15">
        <v>0.8</v>
      </c>
      <c r="X16" s="15"/>
      <c r="Y16" s="15"/>
      <c r="Z16" s="15"/>
      <c r="AA16" s="32"/>
      <c r="AB16" s="15"/>
      <c r="AC16" s="199"/>
      <c r="AD16" s="489" t="s">
        <v>241</v>
      </c>
      <c r="AE16" s="478"/>
    </row>
    <row r="17" spans="1:31" ht="1.5" customHeight="1">
      <c r="A17" s="613"/>
      <c r="B17" s="511"/>
      <c r="C17" s="659"/>
      <c r="D17" s="530"/>
      <c r="E17" s="151"/>
      <c r="F17" s="15">
        <v>0.90100000000000002</v>
      </c>
      <c r="G17" s="15">
        <v>0.90100000000000002</v>
      </c>
      <c r="H17" s="15">
        <v>0.90100000000000002</v>
      </c>
      <c r="I17" s="15">
        <v>0.90100000000000002</v>
      </c>
      <c r="J17" s="15">
        <v>0.90100000000000002</v>
      </c>
      <c r="K17" s="15">
        <v>0.90100000000000002</v>
      </c>
      <c r="L17" s="15">
        <v>0.90100000000000002</v>
      </c>
      <c r="M17" s="15">
        <v>0.90100000000000002</v>
      </c>
      <c r="N17" s="15">
        <v>0.90100000000000002</v>
      </c>
      <c r="O17" s="15">
        <v>0.90100000000000002</v>
      </c>
      <c r="P17" s="15">
        <v>0.90100000000000002</v>
      </c>
      <c r="Q17" s="15">
        <v>0.90100000000000002</v>
      </c>
      <c r="R17" s="15">
        <v>0.90100000000000002</v>
      </c>
      <c r="S17" s="15">
        <v>0.90100000000000002</v>
      </c>
      <c r="T17" s="15">
        <v>0.90100000000000002</v>
      </c>
      <c r="U17" s="15">
        <v>0.90100000000000002</v>
      </c>
      <c r="V17" s="15">
        <v>0.90100000000000002</v>
      </c>
      <c r="W17" s="15">
        <v>0.90100000000000002</v>
      </c>
      <c r="X17" s="15">
        <v>0.90100000000000002</v>
      </c>
      <c r="Y17" s="15">
        <v>0.90100000000000002</v>
      </c>
      <c r="Z17" s="15">
        <v>0.90100000000000002</v>
      </c>
      <c r="AA17" s="15">
        <v>0.90100000000000002</v>
      </c>
      <c r="AB17" s="15">
        <v>0.90100000000000002</v>
      </c>
      <c r="AC17" s="15">
        <v>0.90100000000000002</v>
      </c>
      <c r="AD17" s="490"/>
      <c r="AE17" s="478"/>
    </row>
    <row r="18" spans="1:31" ht="1.5" customHeight="1">
      <c r="A18" s="613"/>
      <c r="B18" s="511"/>
      <c r="C18" s="659"/>
      <c r="D18" s="530"/>
      <c r="E18" s="151"/>
      <c r="F18" s="15">
        <v>0.77900000000000003</v>
      </c>
      <c r="G18" s="15">
        <v>0.77900000000000003</v>
      </c>
      <c r="H18" s="15">
        <v>0.77900000000000003</v>
      </c>
      <c r="I18" s="15">
        <v>0.77900000000000003</v>
      </c>
      <c r="J18" s="15">
        <v>0.77900000000000003</v>
      </c>
      <c r="K18" s="15">
        <v>0.77900000000000003</v>
      </c>
      <c r="L18" s="15">
        <v>0.77900000000000003</v>
      </c>
      <c r="M18" s="15">
        <v>0.77900000000000003</v>
      </c>
      <c r="N18" s="15">
        <v>0.77900000000000003</v>
      </c>
      <c r="O18" s="15">
        <v>0.77900000000000003</v>
      </c>
      <c r="P18" s="15">
        <v>0.77900000000000003</v>
      </c>
      <c r="Q18" s="15">
        <v>0.77900000000000003</v>
      </c>
      <c r="R18" s="15">
        <v>0.77900000000000003</v>
      </c>
      <c r="S18" s="15">
        <v>0.77900000000000003</v>
      </c>
      <c r="T18" s="15">
        <v>0.77900000000000003</v>
      </c>
      <c r="U18" s="15">
        <v>0.77900000000000003</v>
      </c>
      <c r="V18" s="15">
        <v>0.77900000000000003</v>
      </c>
      <c r="W18" s="15">
        <v>0.77900000000000003</v>
      </c>
      <c r="X18" s="15">
        <v>0.77900000000000003</v>
      </c>
      <c r="Y18" s="15">
        <v>0.77900000000000003</v>
      </c>
      <c r="Z18" s="15">
        <v>0.77900000000000003</v>
      </c>
      <c r="AA18" s="15">
        <v>0.77900000000000003</v>
      </c>
      <c r="AB18" s="15">
        <v>0.77900000000000003</v>
      </c>
      <c r="AC18" s="15">
        <v>0.77900000000000003</v>
      </c>
      <c r="AD18" s="490"/>
      <c r="AE18" s="478"/>
    </row>
    <row r="19" spans="1:31" ht="48" customHeight="1">
      <c r="A19" s="614"/>
      <c r="B19" s="544"/>
      <c r="C19" s="659"/>
      <c r="D19" s="530"/>
      <c r="E19" s="152" t="s">
        <v>70</v>
      </c>
      <c r="F19" s="281"/>
      <c r="G19" s="281"/>
      <c r="H19" s="178"/>
      <c r="I19" s="281"/>
      <c r="J19" s="281"/>
      <c r="K19" s="286"/>
      <c r="L19" s="281"/>
      <c r="M19" s="281"/>
      <c r="N19" s="286"/>
      <c r="O19" s="281"/>
      <c r="P19" s="286"/>
      <c r="Q19" s="286"/>
      <c r="R19" s="286"/>
      <c r="S19" s="286"/>
      <c r="T19" s="281"/>
      <c r="U19" s="286"/>
      <c r="V19" s="399"/>
      <c r="W19" s="281"/>
      <c r="X19" s="234"/>
      <c r="Y19" s="234"/>
      <c r="Z19" s="234"/>
      <c r="AA19" s="234"/>
      <c r="AB19" s="234"/>
      <c r="AC19" s="234"/>
      <c r="AD19" s="491"/>
      <c r="AE19" s="478"/>
    </row>
    <row r="20" spans="1:31" ht="48" customHeight="1">
      <c r="A20" s="613" t="s">
        <v>124</v>
      </c>
      <c r="B20" s="510" t="s">
        <v>111</v>
      </c>
      <c r="C20" s="659"/>
      <c r="D20" s="530"/>
      <c r="E20" s="151" t="s">
        <v>69</v>
      </c>
      <c r="F20" s="15">
        <v>0.74299999999999999</v>
      </c>
      <c r="G20" s="15">
        <v>0.748</v>
      </c>
      <c r="H20" s="15">
        <v>0.69299999999999995</v>
      </c>
      <c r="I20" s="15">
        <v>0.71299999999999997</v>
      </c>
      <c r="J20" s="15">
        <v>0.65400000000000003</v>
      </c>
      <c r="K20" s="15">
        <v>0.65800000000000003</v>
      </c>
      <c r="L20" s="15">
        <v>0.77100000000000002</v>
      </c>
      <c r="M20" s="15">
        <v>0.64500000000000002</v>
      </c>
      <c r="N20" s="15">
        <v>0.74199999999999999</v>
      </c>
      <c r="O20" s="32">
        <v>0.77700000000000002</v>
      </c>
      <c r="P20" s="15">
        <v>0.85099999999999998</v>
      </c>
      <c r="Q20" s="199">
        <v>0.68</v>
      </c>
      <c r="R20" s="15">
        <v>0.79200000000000004</v>
      </c>
      <c r="S20" s="15">
        <v>0.77800000000000002</v>
      </c>
      <c r="T20" s="15">
        <v>0.752</v>
      </c>
      <c r="U20" s="15">
        <v>0.73199999999999998</v>
      </c>
      <c r="V20" s="15">
        <v>0.81299999999999994</v>
      </c>
      <c r="W20" s="15">
        <v>0.72</v>
      </c>
      <c r="X20" s="15"/>
      <c r="Y20" s="15"/>
      <c r="Z20" s="15"/>
      <c r="AA20" s="32"/>
      <c r="AB20" s="15"/>
      <c r="AC20" s="199"/>
      <c r="AD20" s="615" t="s">
        <v>238</v>
      </c>
      <c r="AE20" s="478"/>
    </row>
    <row r="21" spans="1:31" ht="1.5" customHeight="1">
      <c r="A21" s="613"/>
      <c r="B21" s="511"/>
      <c r="C21" s="659"/>
      <c r="D21" s="530"/>
      <c r="E21" s="151"/>
      <c r="F21" s="15">
        <v>0.90100000000000002</v>
      </c>
      <c r="G21" s="15">
        <v>0.90100000000000002</v>
      </c>
      <c r="H21" s="15">
        <v>0.90100000000000002</v>
      </c>
      <c r="I21" s="15">
        <v>0.90100000000000002</v>
      </c>
      <c r="J21" s="15">
        <v>0.90100000000000002</v>
      </c>
      <c r="K21" s="15">
        <v>0.90100000000000002</v>
      </c>
      <c r="L21" s="15">
        <v>0.90100000000000002</v>
      </c>
      <c r="M21" s="15">
        <v>0.90100000000000002</v>
      </c>
      <c r="N21" s="15">
        <v>0.90100000000000002</v>
      </c>
      <c r="O21" s="15">
        <v>0.90100000000000002</v>
      </c>
      <c r="P21" s="15">
        <v>0.90100000000000002</v>
      </c>
      <c r="Q21" s="15">
        <v>0.90100000000000002</v>
      </c>
      <c r="R21" s="15">
        <v>0.90100000000000002</v>
      </c>
      <c r="S21" s="15">
        <v>0.90100000000000002</v>
      </c>
      <c r="T21" s="15">
        <v>0.90100000000000002</v>
      </c>
      <c r="U21" s="15">
        <v>0.90100000000000002</v>
      </c>
      <c r="V21" s="15">
        <v>0.90100000000000002</v>
      </c>
      <c r="W21" s="15">
        <v>0.90100000000000002</v>
      </c>
      <c r="X21" s="15">
        <v>0.90100000000000002</v>
      </c>
      <c r="Y21" s="15">
        <v>0.90100000000000002</v>
      </c>
      <c r="Z21" s="15">
        <v>0.90100000000000002</v>
      </c>
      <c r="AA21" s="15">
        <v>0.90100000000000002</v>
      </c>
      <c r="AB21" s="15">
        <v>0.90100000000000002</v>
      </c>
      <c r="AC21" s="15">
        <v>0.90100000000000002</v>
      </c>
      <c r="AD21" s="647"/>
      <c r="AE21" s="478"/>
    </row>
    <row r="22" spans="1:31" ht="1.5" customHeight="1">
      <c r="A22" s="613"/>
      <c r="B22" s="511"/>
      <c r="C22" s="659"/>
      <c r="D22" s="530"/>
      <c r="E22" s="151"/>
      <c r="F22" s="15">
        <v>0.77900000000000003</v>
      </c>
      <c r="G22" s="15">
        <v>0.77900000000000003</v>
      </c>
      <c r="H22" s="15">
        <v>0.77900000000000003</v>
      </c>
      <c r="I22" s="15">
        <v>0.77900000000000003</v>
      </c>
      <c r="J22" s="15">
        <v>0.77900000000000003</v>
      </c>
      <c r="K22" s="15">
        <v>0.77900000000000003</v>
      </c>
      <c r="L22" s="15">
        <v>0.77900000000000003</v>
      </c>
      <c r="M22" s="15">
        <v>0.77900000000000003</v>
      </c>
      <c r="N22" s="15">
        <v>0.77900000000000003</v>
      </c>
      <c r="O22" s="15">
        <v>0.77900000000000003</v>
      </c>
      <c r="P22" s="15">
        <v>0.77900000000000003</v>
      </c>
      <c r="Q22" s="15">
        <v>0.77900000000000003</v>
      </c>
      <c r="R22" s="15">
        <v>0.77900000000000003</v>
      </c>
      <c r="S22" s="15">
        <v>0.77900000000000003</v>
      </c>
      <c r="T22" s="15">
        <v>0.77900000000000003</v>
      </c>
      <c r="U22" s="15">
        <v>0.77900000000000003</v>
      </c>
      <c r="V22" s="15">
        <v>0.77900000000000003</v>
      </c>
      <c r="W22" s="15">
        <v>0.77900000000000003</v>
      </c>
      <c r="X22" s="15">
        <v>0.77900000000000003</v>
      </c>
      <c r="Y22" s="15">
        <v>0.77900000000000003</v>
      </c>
      <c r="Z22" s="15">
        <v>0.77900000000000003</v>
      </c>
      <c r="AA22" s="15">
        <v>0.77900000000000003</v>
      </c>
      <c r="AB22" s="15">
        <v>0.77900000000000003</v>
      </c>
      <c r="AC22" s="15">
        <v>0.77900000000000003</v>
      </c>
      <c r="AD22" s="647"/>
      <c r="AE22" s="478"/>
    </row>
    <row r="23" spans="1:31" ht="48" customHeight="1">
      <c r="A23" s="614"/>
      <c r="B23" s="512"/>
      <c r="C23" s="659"/>
      <c r="D23" s="530"/>
      <c r="E23" s="152" t="s">
        <v>70</v>
      </c>
      <c r="F23" s="286"/>
      <c r="G23" s="286"/>
      <c r="H23" s="286"/>
      <c r="I23" s="286"/>
      <c r="J23" s="286"/>
      <c r="K23" s="286"/>
      <c r="L23" s="286"/>
      <c r="M23" s="286"/>
      <c r="N23" s="286"/>
      <c r="O23" s="286"/>
      <c r="P23" s="281"/>
      <c r="Q23" s="286"/>
      <c r="R23" s="281"/>
      <c r="S23" s="286"/>
      <c r="T23" s="286"/>
      <c r="U23" s="286"/>
      <c r="V23" s="281"/>
      <c r="W23" s="286"/>
      <c r="X23" s="234"/>
      <c r="Y23" s="234"/>
      <c r="Z23" s="234"/>
      <c r="AA23" s="234"/>
      <c r="AB23" s="234"/>
      <c r="AC23" s="235"/>
      <c r="AD23" s="648"/>
      <c r="AE23" s="478"/>
    </row>
    <row r="24" spans="1:31" ht="48" customHeight="1">
      <c r="A24" s="613" t="s">
        <v>125</v>
      </c>
      <c r="B24" s="510" t="s">
        <v>110</v>
      </c>
      <c r="C24" s="659"/>
      <c r="D24" s="530"/>
      <c r="E24" s="151" t="s">
        <v>69</v>
      </c>
      <c r="F24" s="15">
        <v>0.74</v>
      </c>
      <c r="G24" s="15">
        <v>0.82899999999999996</v>
      </c>
      <c r="H24" s="15">
        <v>0.71899999999999997</v>
      </c>
      <c r="I24" s="33">
        <v>0.71499999999999997</v>
      </c>
      <c r="J24" s="33">
        <v>0.86199999999999999</v>
      </c>
      <c r="K24" s="15">
        <v>0.73499999999999999</v>
      </c>
      <c r="L24" s="33">
        <v>0.76500000000000001</v>
      </c>
      <c r="M24" s="33">
        <v>0.82899999999999996</v>
      </c>
      <c r="N24" s="15">
        <v>0.71199999999999997</v>
      </c>
      <c r="O24" s="33">
        <v>0.69899999999999995</v>
      </c>
      <c r="P24" s="33">
        <v>0.79400000000000004</v>
      </c>
      <c r="Q24" s="199">
        <v>0.65900000000000003</v>
      </c>
      <c r="R24" s="15">
        <v>0.57499999999999996</v>
      </c>
      <c r="S24" s="15">
        <v>0.76700000000000002</v>
      </c>
      <c r="T24" s="15">
        <v>0.82599999999999996</v>
      </c>
      <c r="U24" s="33">
        <v>0.70199999999999996</v>
      </c>
      <c r="V24" s="33">
        <v>0.83599999999999997</v>
      </c>
      <c r="W24" s="15">
        <v>0.69299999999999995</v>
      </c>
      <c r="X24" s="33"/>
      <c r="Y24" s="33"/>
      <c r="Z24" s="15"/>
      <c r="AA24" s="33"/>
      <c r="AB24" s="33"/>
      <c r="AC24" s="199"/>
      <c r="AD24" s="615" t="s">
        <v>239</v>
      </c>
      <c r="AE24" s="478"/>
    </row>
    <row r="25" spans="1:31" ht="1.5" customHeight="1">
      <c r="A25" s="613"/>
      <c r="B25" s="661"/>
      <c r="C25" s="659"/>
      <c r="D25" s="530"/>
      <c r="E25" s="151"/>
      <c r="F25" s="15">
        <v>0.90100000000000002</v>
      </c>
      <c r="G25" s="15">
        <v>0.90100000000000002</v>
      </c>
      <c r="H25" s="15">
        <v>0.90100000000000002</v>
      </c>
      <c r="I25" s="15">
        <v>0.90100000000000002</v>
      </c>
      <c r="J25" s="15">
        <v>0.90100000000000002</v>
      </c>
      <c r="K25" s="15">
        <v>0.90100000000000002</v>
      </c>
      <c r="L25" s="15">
        <v>0.90100000000000002</v>
      </c>
      <c r="M25" s="15">
        <v>0.90100000000000002</v>
      </c>
      <c r="N25" s="15">
        <v>0.90100000000000002</v>
      </c>
      <c r="O25" s="15">
        <v>0.90100000000000002</v>
      </c>
      <c r="P25" s="15">
        <v>0.90100000000000002</v>
      </c>
      <c r="Q25" s="15">
        <v>0.90100000000000002</v>
      </c>
      <c r="R25" s="15">
        <v>0.90100000000000002</v>
      </c>
      <c r="S25" s="15">
        <v>0.90100000000000002</v>
      </c>
      <c r="T25" s="15">
        <v>0.90100000000000002</v>
      </c>
      <c r="U25" s="15">
        <v>0.90100000000000002</v>
      </c>
      <c r="V25" s="15">
        <v>0.90100000000000002</v>
      </c>
      <c r="W25" s="15">
        <v>0.90100000000000002</v>
      </c>
      <c r="X25" s="15">
        <v>0.90100000000000002</v>
      </c>
      <c r="Y25" s="15">
        <v>0.90100000000000002</v>
      </c>
      <c r="Z25" s="15">
        <v>0.90100000000000002</v>
      </c>
      <c r="AA25" s="15">
        <v>0.90100000000000002</v>
      </c>
      <c r="AB25" s="15">
        <v>0.90100000000000002</v>
      </c>
      <c r="AC25" s="15">
        <v>0.90100000000000002</v>
      </c>
      <c r="AD25" s="647"/>
      <c r="AE25" s="478"/>
    </row>
    <row r="26" spans="1:31" ht="1.5" customHeight="1">
      <c r="A26" s="613"/>
      <c r="B26" s="661"/>
      <c r="C26" s="659"/>
      <c r="D26" s="530"/>
      <c r="E26" s="151"/>
      <c r="F26" s="15">
        <v>0.77900000000000003</v>
      </c>
      <c r="G26" s="15">
        <v>0.77900000000000003</v>
      </c>
      <c r="H26" s="15">
        <v>0.77900000000000003</v>
      </c>
      <c r="I26" s="15">
        <v>0.77900000000000003</v>
      </c>
      <c r="J26" s="15">
        <v>0.77900000000000003</v>
      </c>
      <c r="K26" s="15">
        <v>0.77900000000000003</v>
      </c>
      <c r="L26" s="15">
        <v>0.77900000000000003</v>
      </c>
      <c r="M26" s="15">
        <v>0.77900000000000003</v>
      </c>
      <c r="N26" s="15">
        <v>0.77900000000000003</v>
      </c>
      <c r="O26" s="15">
        <v>0.77900000000000003</v>
      </c>
      <c r="P26" s="15">
        <v>0.77900000000000003</v>
      </c>
      <c r="Q26" s="15">
        <v>0.77900000000000003</v>
      </c>
      <c r="R26" s="15">
        <v>0.77900000000000003</v>
      </c>
      <c r="S26" s="15">
        <v>0.77900000000000003</v>
      </c>
      <c r="T26" s="15">
        <v>0.77900000000000003</v>
      </c>
      <c r="U26" s="15">
        <v>0.77900000000000003</v>
      </c>
      <c r="V26" s="15">
        <v>0.77900000000000003</v>
      </c>
      <c r="W26" s="15">
        <v>0.77900000000000003</v>
      </c>
      <c r="X26" s="15">
        <v>0.77900000000000003</v>
      </c>
      <c r="Y26" s="15">
        <v>0.77900000000000003</v>
      </c>
      <c r="Z26" s="15">
        <v>0.77900000000000003</v>
      </c>
      <c r="AA26" s="15">
        <v>0.77900000000000003</v>
      </c>
      <c r="AB26" s="15">
        <v>0.77900000000000003</v>
      </c>
      <c r="AC26" s="15">
        <v>0.77900000000000003</v>
      </c>
      <c r="AD26" s="647"/>
      <c r="AE26" s="649"/>
    </row>
    <row r="27" spans="1:31" ht="48" customHeight="1">
      <c r="A27" s="614"/>
      <c r="B27" s="544"/>
      <c r="C27" s="660"/>
      <c r="D27" s="530"/>
      <c r="E27" s="152" t="s">
        <v>70</v>
      </c>
      <c r="F27" s="286"/>
      <c r="G27" s="281"/>
      <c r="H27" s="286"/>
      <c r="I27" s="286"/>
      <c r="J27" s="178"/>
      <c r="K27" s="286"/>
      <c r="L27" s="286"/>
      <c r="M27" s="281"/>
      <c r="N27" s="286"/>
      <c r="O27" s="286"/>
      <c r="P27" s="281"/>
      <c r="Q27" s="286"/>
      <c r="R27" s="286"/>
      <c r="S27" s="286"/>
      <c r="T27" s="281"/>
      <c r="U27" s="286"/>
      <c r="V27" s="281"/>
      <c r="W27" s="286"/>
      <c r="X27" s="234"/>
      <c r="Y27" s="234"/>
      <c r="Z27" s="234"/>
      <c r="AA27" s="234"/>
      <c r="AB27" s="234"/>
      <c r="AC27" s="234"/>
      <c r="AD27" s="648"/>
      <c r="AE27" s="649"/>
    </row>
    <row r="28" spans="1:31" ht="48" customHeight="1">
      <c r="A28" s="613">
        <v>5.2</v>
      </c>
      <c r="B28" s="511" t="s">
        <v>106</v>
      </c>
      <c r="C28" s="641" t="s">
        <v>119</v>
      </c>
      <c r="D28" s="530"/>
      <c r="E28" s="152"/>
      <c r="F28" s="15">
        <v>0.80500000000000005</v>
      </c>
      <c r="G28" s="15">
        <v>0.79100000000000004</v>
      </c>
      <c r="H28" s="15">
        <v>0.85399999999999998</v>
      </c>
      <c r="I28" s="33">
        <v>0.82599999999999996</v>
      </c>
      <c r="J28" s="33">
        <v>0.77100000000000002</v>
      </c>
      <c r="K28" s="33">
        <v>0.81200000000000006</v>
      </c>
      <c r="L28" s="33">
        <v>0.86599999999999999</v>
      </c>
      <c r="M28" s="33">
        <v>0.81699999999999995</v>
      </c>
      <c r="N28" s="33">
        <v>0.82699999999999996</v>
      </c>
      <c r="O28" s="33">
        <v>0.83399999999999996</v>
      </c>
      <c r="P28" s="33">
        <v>0.85</v>
      </c>
      <c r="Q28" s="33">
        <v>0.82799999999999996</v>
      </c>
      <c r="R28" s="15">
        <v>0.81299999999999994</v>
      </c>
      <c r="S28" s="15">
        <v>0.85599999999999998</v>
      </c>
      <c r="T28" s="15">
        <v>0.82399999999999995</v>
      </c>
      <c r="U28" s="33">
        <v>0.84699999999999998</v>
      </c>
      <c r="V28" s="33">
        <v>0.82599999999999996</v>
      </c>
      <c r="W28" s="33">
        <v>0.82799999999999996</v>
      </c>
      <c r="X28" s="33"/>
      <c r="Y28" s="33"/>
      <c r="Z28" s="33"/>
      <c r="AA28" s="33"/>
      <c r="AB28" s="33"/>
      <c r="AC28" s="33"/>
      <c r="AD28" s="615" t="s">
        <v>234</v>
      </c>
      <c r="AE28" s="479"/>
    </row>
    <row r="29" spans="1:31" ht="1.5" customHeight="1">
      <c r="A29" s="613"/>
      <c r="B29" s="511"/>
      <c r="C29" s="642"/>
      <c r="D29" s="530"/>
      <c r="E29" s="152"/>
      <c r="F29" s="15">
        <v>0.874</v>
      </c>
      <c r="G29" s="15">
        <v>0.874</v>
      </c>
      <c r="H29" s="15">
        <v>0.874</v>
      </c>
      <c r="I29" s="15">
        <v>0.874</v>
      </c>
      <c r="J29" s="15">
        <v>0.874</v>
      </c>
      <c r="K29" s="15">
        <v>0.874</v>
      </c>
      <c r="L29" s="15">
        <v>0.874</v>
      </c>
      <c r="M29" s="15">
        <v>0.874</v>
      </c>
      <c r="N29" s="15">
        <v>0.874</v>
      </c>
      <c r="O29" s="15">
        <v>0.874</v>
      </c>
      <c r="P29" s="15">
        <v>0.874</v>
      </c>
      <c r="Q29" s="15">
        <v>0.874</v>
      </c>
      <c r="R29" s="15">
        <v>0.874</v>
      </c>
      <c r="S29" s="15">
        <v>0.874</v>
      </c>
      <c r="T29" s="15">
        <v>0.874</v>
      </c>
      <c r="U29" s="15">
        <v>0.874</v>
      </c>
      <c r="V29" s="15">
        <v>0.874</v>
      </c>
      <c r="W29" s="15">
        <v>0.874</v>
      </c>
      <c r="X29" s="15">
        <v>0.874</v>
      </c>
      <c r="Y29" s="15">
        <v>0.874</v>
      </c>
      <c r="Z29" s="15">
        <v>0.874</v>
      </c>
      <c r="AA29" s="15">
        <v>0.874</v>
      </c>
      <c r="AB29" s="15">
        <v>0.874</v>
      </c>
      <c r="AC29" s="15">
        <v>0.874</v>
      </c>
      <c r="AD29" s="586"/>
      <c r="AE29" s="553"/>
    </row>
    <row r="30" spans="1:31" ht="1.5" customHeight="1">
      <c r="A30" s="613"/>
      <c r="B30" s="511"/>
      <c r="C30" s="642"/>
      <c r="D30" s="530"/>
      <c r="E30" s="152"/>
      <c r="F30" s="15">
        <v>0.76900000000000002</v>
      </c>
      <c r="G30" s="15">
        <v>0.76900000000000002</v>
      </c>
      <c r="H30" s="15">
        <v>0.76900000000000002</v>
      </c>
      <c r="I30" s="15">
        <v>0.76900000000000002</v>
      </c>
      <c r="J30" s="15">
        <v>0.76900000000000002</v>
      </c>
      <c r="K30" s="15">
        <v>0.76900000000000002</v>
      </c>
      <c r="L30" s="15">
        <v>0.76900000000000002</v>
      </c>
      <c r="M30" s="15">
        <v>0.76900000000000002</v>
      </c>
      <c r="N30" s="15">
        <v>0.76900000000000002</v>
      </c>
      <c r="O30" s="15">
        <v>0.76900000000000002</v>
      </c>
      <c r="P30" s="15">
        <v>0.76900000000000002</v>
      </c>
      <c r="Q30" s="15">
        <v>0.76900000000000002</v>
      </c>
      <c r="R30" s="15">
        <v>0.76900000000000002</v>
      </c>
      <c r="S30" s="15">
        <v>0.76900000000000002</v>
      </c>
      <c r="T30" s="15">
        <v>0.76900000000000002</v>
      </c>
      <c r="U30" s="15">
        <v>0.76900000000000002</v>
      </c>
      <c r="V30" s="15">
        <v>0.76900000000000002</v>
      </c>
      <c r="W30" s="15">
        <v>0.76900000000000002</v>
      </c>
      <c r="X30" s="15">
        <v>0.76900000000000002</v>
      </c>
      <c r="Y30" s="15">
        <v>0.76900000000000002</v>
      </c>
      <c r="Z30" s="15">
        <v>0.76900000000000002</v>
      </c>
      <c r="AA30" s="15">
        <v>0.76900000000000002</v>
      </c>
      <c r="AB30" s="15">
        <v>0.76900000000000002</v>
      </c>
      <c r="AC30" s="15">
        <v>0.76900000000000002</v>
      </c>
      <c r="AD30" s="586"/>
      <c r="AE30" s="553"/>
    </row>
    <row r="31" spans="1:31" ht="48" customHeight="1">
      <c r="A31" s="614"/>
      <c r="B31" s="544"/>
      <c r="C31" s="642"/>
      <c r="D31" s="530"/>
      <c r="E31" s="152"/>
      <c r="F31" s="289"/>
      <c r="G31" s="289"/>
      <c r="H31" s="288"/>
      <c r="I31" s="288"/>
      <c r="J31" s="289"/>
      <c r="K31" s="288"/>
      <c r="L31" s="288"/>
      <c r="M31" s="288"/>
      <c r="N31" s="288"/>
      <c r="O31" s="288"/>
      <c r="P31" s="288"/>
      <c r="Q31" s="288"/>
      <c r="R31" s="399"/>
      <c r="S31" s="399"/>
      <c r="T31" s="399"/>
      <c r="U31" s="399"/>
      <c r="V31" s="399"/>
      <c r="W31" s="399"/>
      <c r="X31" s="236"/>
      <c r="Y31" s="236"/>
      <c r="Z31" s="236"/>
      <c r="AA31" s="236"/>
      <c r="AB31" s="236"/>
      <c r="AC31" s="287"/>
      <c r="AD31" s="616"/>
      <c r="AE31" s="552"/>
    </row>
    <row r="32" spans="1:31" ht="48" customHeight="1">
      <c r="A32" s="613" t="s">
        <v>126</v>
      </c>
      <c r="B32" s="510" t="s">
        <v>107</v>
      </c>
      <c r="C32" s="642"/>
      <c r="D32" s="530"/>
      <c r="E32" s="151" t="s">
        <v>69</v>
      </c>
      <c r="F32" s="15">
        <v>0.85299999999999998</v>
      </c>
      <c r="G32" s="15">
        <v>0.85099999999999998</v>
      </c>
      <c r="H32" s="15">
        <v>0.89700000000000002</v>
      </c>
      <c r="I32" s="15">
        <v>0.89</v>
      </c>
      <c r="J32" s="15">
        <v>0.83599999999999997</v>
      </c>
      <c r="K32" s="15">
        <v>0.90300000000000002</v>
      </c>
      <c r="L32" s="15">
        <v>0.97</v>
      </c>
      <c r="M32" s="15">
        <v>0.88100000000000001</v>
      </c>
      <c r="N32" s="15">
        <v>0.95299999999999996</v>
      </c>
      <c r="O32" s="31">
        <v>0.93</v>
      </c>
      <c r="P32" s="15">
        <v>0.90200000000000002</v>
      </c>
      <c r="Q32" s="199">
        <v>0.879</v>
      </c>
      <c r="R32" s="15">
        <v>0.92300000000000004</v>
      </c>
      <c r="S32" s="15">
        <v>0.91400000000000003</v>
      </c>
      <c r="T32" s="15">
        <v>0.92</v>
      </c>
      <c r="U32" s="15">
        <v>0.83599999999999997</v>
      </c>
      <c r="V32" s="15">
        <v>0.89900000000000002</v>
      </c>
      <c r="W32" s="15">
        <v>0.873</v>
      </c>
      <c r="X32" s="15"/>
      <c r="Y32" s="15"/>
      <c r="Z32" s="15"/>
      <c r="AA32" s="31"/>
      <c r="AB32" s="15"/>
      <c r="AC32" s="199"/>
      <c r="AD32" s="615" t="s">
        <v>235</v>
      </c>
      <c r="AE32" s="478"/>
    </row>
    <row r="33" spans="1:31" ht="1.5" customHeight="1">
      <c r="A33" s="613"/>
      <c r="B33" s="511"/>
      <c r="C33" s="642"/>
      <c r="D33" s="530"/>
      <c r="E33" s="151"/>
      <c r="F33" s="15">
        <v>0.874</v>
      </c>
      <c r="G33" s="15">
        <v>0.874</v>
      </c>
      <c r="H33" s="15">
        <v>0.874</v>
      </c>
      <c r="I33" s="15">
        <v>0.874</v>
      </c>
      <c r="J33" s="15">
        <v>0.874</v>
      </c>
      <c r="K33" s="15">
        <v>0.874</v>
      </c>
      <c r="L33" s="15">
        <v>0.874</v>
      </c>
      <c r="M33" s="15">
        <v>0.874</v>
      </c>
      <c r="N33" s="15">
        <v>0.874</v>
      </c>
      <c r="O33" s="15">
        <v>0.874</v>
      </c>
      <c r="P33" s="15">
        <v>0.874</v>
      </c>
      <c r="Q33" s="15">
        <v>0.874</v>
      </c>
      <c r="R33" s="15">
        <v>0.874</v>
      </c>
      <c r="S33" s="15">
        <v>0.874</v>
      </c>
      <c r="T33" s="15">
        <v>0.874</v>
      </c>
      <c r="U33" s="15">
        <v>0.874</v>
      </c>
      <c r="V33" s="15">
        <v>0.874</v>
      </c>
      <c r="W33" s="15">
        <v>0.874</v>
      </c>
      <c r="X33" s="15">
        <v>0.874</v>
      </c>
      <c r="Y33" s="15">
        <v>0.874</v>
      </c>
      <c r="Z33" s="15">
        <v>0.874</v>
      </c>
      <c r="AA33" s="15">
        <v>0.874</v>
      </c>
      <c r="AB33" s="15">
        <v>0.874</v>
      </c>
      <c r="AC33" s="15">
        <v>0.874</v>
      </c>
      <c r="AD33" s="586"/>
      <c r="AE33" s="478"/>
    </row>
    <row r="34" spans="1:31" ht="1.5" customHeight="1">
      <c r="A34" s="613"/>
      <c r="B34" s="511"/>
      <c r="C34" s="642"/>
      <c r="D34" s="530"/>
      <c r="E34" s="151"/>
      <c r="F34" s="15">
        <v>0.76900000000000002</v>
      </c>
      <c r="G34" s="15">
        <v>0.76900000000000002</v>
      </c>
      <c r="H34" s="15">
        <v>0.76900000000000002</v>
      </c>
      <c r="I34" s="15">
        <v>0.76900000000000002</v>
      </c>
      <c r="J34" s="15">
        <v>0.76900000000000002</v>
      </c>
      <c r="K34" s="15">
        <v>0.76900000000000002</v>
      </c>
      <c r="L34" s="15">
        <v>0.76900000000000002</v>
      </c>
      <c r="M34" s="15">
        <v>0.76900000000000002</v>
      </c>
      <c r="N34" s="15">
        <v>0.76900000000000002</v>
      </c>
      <c r="O34" s="15">
        <v>0.76900000000000002</v>
      </c>
      <c r="P34" s="15">
        <v>0.76900000000000002</v>
      </c>
      <c r="Q34" s="15">
        <v>0.76900000000000002</v>
      </c>
      <c r="R34" s="15">
        <v>0.76900000000000002</v>
      </c>
      <c r="S34" s="15">
        <v>0.76900000000000002</v>
      </c>
      <c r="T34" s="15">
        <v>0.76900000000000002</v>
      </c>
      <c r="U34" s="15">
        <v>0.76900000000000002</v>
      </c>
      <c r="V34" s="15">
        <v>0.76900000000000002</v>
      </c>
      <c r="W34" s="15">
        <v>0.76900000000000002</v>
      </c>
      <c r="X34" s="15">
        <v>0.76900000000000002</v>
      </c>
      <c r="Y34" s="15">
        <v>0.76900000000000002</v>
      </c>
      <c r="Z34" s="15">
        <v>0.76900000000000002</v>
      </c>
      <c r="AA34" s="15">
        <v>0.76900000000000002</v>
      </c>
      <c r="AB34" s="15">
        <v>0.76900000000000002</v>
      </c>
      <c r="AC34" s="15">
        <v>0.76900000000000002</v>
      </c>
      <c r="AD34" s="586"/>
      <c r="AE34" s="478"/>
    </row>
    <row r="35" spans="1:31" ht="48" customHeight="1">
      <c r="A35" s="614"/>
      <c r="B35" s="544"/>
      <c r="C35" s="642"/>
      <c r="D35" s="530"/>
      <c r="E35" s="152" t="s">
        <v>70</v>
      </c>
      <c r="F35" s="288"/>
      <c r="G35" s="288"/>
      <c r="H35" s="282"/>
      <c r="I35" s="282"/>
      <c r="J35" s="178"/>
      <c r="K35" s="282"/>
      <c r="L35" s="282"/>
      <c r="M35" s="282"/>
      <c r="N35" s="282"/>
      <c r="O35" s="282"/>
      <c r="P35" s="282"/>
      <c r="Q35" s="282"/>
      <c r="R35" s="282"/>
      <c r="S35" s="282"/>
      <c r="T35" s="282"/>
      <c r="U35" s="399"/>
      <c r="V35" s="282"/>
      <c r="W35" s="399"/>
      <c r="X35" s="236"/>
      <c r="Y35" s="236"/>
      <c r="Z35" s="236"/>
      <c r="AA35" s="236"/>
      <c r="AB35" s="236"/>
      <c r="AC35" s="237"/>
      <c r="AD35" s="616"/>
      <c r="AE35" s="478"/>
    </row>
    <row r="36" spans="1:31" ht="48" customHeight="1">
      <c r="A36" s="646" t="s">
        <v>127</v>
      </c>
      <c r="B36" s="510" t="s">
        <v>108</v>
      </c>
      <c r="C36" s="642"/>
      <c r="D36" s="530"/>
      <c r="E36" s="151" t="s">
        <v>69</v>
      </c>
      <c r="F36" s="15">
        <v>0.83499999999999996</v>
      </c>
      <c r="G36" s="15">
        <v>0.88200000000000001</v>
      </c>
      <c r="H36" s="15">
        <v>0.94499999999999995</v>
      </c>
      <c r="I36" s="15">
        <v>0.90700000000000003</v>
      </c>
      <c r="J36" s="15">
        <v>0.86499999999999999</v>
      </c>
      <c r="K36" s="15">
        <v>0.89700000000000002</v>
      </c>
      <c r="L36" s="15">
        <v>0.93</v>
      </c>
      <c r="M36" s="15">
        <v>0.89300000000000002</v>
      </c>
      <c r="N36" s="15">
        <v>0.873</v>
      </c>
      <c r="O36" s="32">
        <v>0.88200000000000001</v>
      </c>
      <c r="P36" s="15">
        <v>0.93400000000000005</v>
      </c>
      <c r="Q36" s="199">
        <v>0.89400000000000002</v>
      </c>
      <c r="R36" s="15">
        <v>0.78600000000000003</v>
      </c>
      <c r="S36" s="15">
        <v>0.90200000000000002</v>
      </c>
      <c r="T36" s="15">
        <v>0.84499999999999997</v>
      </c>
      <c r="U36" s="15">
        <v>0.86399999999999999</v>
      </c>
      <c r="V36" s="15">
        <v>0.85299999999999998</v>
      </c>
      <c r="W36" s="15">
        <v>0.86499999999999999</v>
      </c>
      <c r="X36" s="15"/>
      <c r="Y36" s="15"/>
      <c r="Z36" s="15"/>
      <c r="AA36" s="32"/>
      <c r="AB36" s="15"/>
      <c r="AC36" s="199"/>
      <c r="AD36" s="615" t="s">
        <v>237</v>
      </c>
      <c r="AE36" s="478"/>
    </row>
    <row r="37" spans="1:31" ht="1.5" customHeight="1">
      <c r="A37" s="613"/>
      <c r="B37" s="511"/>
      <c r="C37" s="642"/>
      <c r="D37" s="530"/>
      <c r="E37" s="151"/>
      <c r="F37" s="15">
        <v>0.874</v>
      </c>
      <c r="G37" s="15">
        <v>0.874</v>
      </c>
      <c r="H37" s="15">
        <v>0.874</v>
      </c>
      <c r="I37" s="15">
        <v>0.874</v>
      </c>
      <c r="J37" s="15">
        <v>0.874</v>
      </c>
      <c r="K37" s="15">
        <v>0.874</v>
      </c>
      <c r="L37" s="15">
        <v>0.874</v>
      </c>
      <c r="M37" s="15">
        <v>0.874</v>
      </c>
      <c r="N37" s="15">
        <v>0.874</v>
      </c>
      <c r="O37" s="15">
        <v>0.874</v>
      </c>
      <c r="P37" s="15">
        <v>0.874</v>
      </c>
      <c r="Q37" s="15">
        <v>0.874</v>
      </c>
      <c r="R37" s="15">
        <v>0.874</v>
      </c>
      <c r="S37" s="15">
        <v>0.874</v>
      </c>
      <c r="T37" s="15">
        <v>0.874</v>
      </c>
      <c r="U37" s="15">
        <v>0.874</v>
      </c>
      <c r="V37" s="15">
        <v>0.874</v>
      </c>
      <c r="W37" s="15">
        <v>0.874</v>
      </c>
      <c r="X37" s="15">
        <v>0.874</v>
      </c>
      <c r="Y37" s="15">
        <v>0.874</v>
      </c>
      <c r="Z37" s="15">
        <v>0.874</v>
      </c>
      <c r="AA37" s="15">
        <v>0.874</v>
      </c>
      <c r="AB37" s="15">
        <v>0.874</v>
      </c>
      <c r="AC37" s="15">
        <v>0.874</v>
      </c>
      <c r="AD37" s="647"/>
      <c r="AE37" s="478"/>
    </row>
    <row r="38" spans="1:31" ht="1.5" customHeight="1">
      <c r="A38" s="613"/>
      <c r="B38" s="511"/>
      <c r="C38" s="642"/>
      <c r="D38" s="530"/>
      <c r="E38" s="151"/>
      <c r="F38" s="15">
        <v>0.76900000000000002</v>
      </c>
      <c r="G38" s="15">
        <v>0.76900000000000002</v>
      </c>
      <c r="H38" s="15">
        <v>0.76900000000000002</v>
      </c>
      <c r="I38" s="15">
        <v>0.76900000000000002</v>
      </c>
      <c r="J38" s="15">
        <v>0.76900000000000002</v>
      </c>
      <c r="K38" s="15">
        <v>0.76900000000000002</v>
      </c>
      <c r="L38" s="15">
        <v>0.76900000000000002</v>
      </c>
      <c r="M38" s="15">
        <v>0.76900000000000002</v>
      </c>
      <c r="N38" s="15">
        <v>0.76900000000000002</v>
      </c>
      <c r="O38" s="15">
        <v>0.76900000000000002</v>
      </c>
      <c r="P38" s="15">
        <v>0.76900000000000002</v>
      </c>
      <c r="Q38" s="15">
        <v>0.76900000000000002</v>
      </c>
      <c r="R38" s="15">
        <v>0.76900000000000002</v>
      </c>
      <c r="S38" s="15">
        <v>0.76900000000000002</v>
      </c>
      <c r="T38" s="15">
        <v>0.76900000000000002</v>
      </c>
      <c r="U38" s="15">
        <v>0.76900000000000002</v>
      </c>
      <c r="V38" s="15">
        <v>0.76900000000000002</v>
      </c>
      <c r="W38" s="15">
        <v>0.76900000000000002</v>
      </c>
      <c r="X38" s="15">
        <v>0.76900000000000002</v>
      </c>
      <c r="Y38" s="15">
        <v>0.76900000000000002</v>
      </c>
      <c r="Z38" s="15">
        <v>0.76900000000000002</v>
      </c>
      <c r="AA38" s="15">
        <v>0.76900000000000002</v>
      </c>
      <c r="AB38" s="15">
        <v>0.76900000000000002</v>
      </c>
      <c r="AC38" s="15">
        <v>0.76900000000000002</v>
      </c>
      <c r="AD38" s="647"/>
      <c r="AE38" s="478"/>
    </row>
    <row r="39" spans="1:31" ht="48" customHeight="1">
      <c r="A39" s="614"/>
      <c r="B39" s="534"/>
      <c r="C39" s="643"/>
      <c r="D39" s="530"/>
      <c r="E39" s="152" t="s">
        <v>70</v>
      </c>
      <c r="F39" s="178"/>
      <c r="G39" s="282"/>
      <c r="H39" s="282"/>
      <c r="I39" s="282"/>
      <c r="J39" s="178"/>
      <c r="K39" s="282"/>
      <c r="L39" s="282"/>
      <c r="M39" s="282"/>
      <c r="N39" s="282"/>
      <c r="O39" s="282"/>
      <c r="P39" s="282"/>
      <c r="Q39" s="282"/>
      <c r="R39" s="281"/>
      <c r="S39" s="282"/>
      <c r="T39" s="399"/>
      <c r="U39" s="399"/>
      <c r="V39" s="399"/>
      <c r="W39" s="399"/>
      <c r="X39" s="236"/>
      <c r="Y39" s="236"/>
      <c r="Z39" s="236"/>
      <c r="AA39" s="236"/>
      <c r="AB39" s="236"/>
      <c r="AC39" s="234"/>
      <c r="AD39" s="648"/>
      <c r="AE39" s="478"/>
    </row>
    <row r="40" spans="1:31" ht="48" customHeight="1">
      <c r="A40" s="646" t="s">
        <v>128</v>
      </c>
      <c r="B40" s="453" t="s">
        <v>109</v>
      </c>
      <c r="C40" s="460" t="s">
        <v>142</v>
      </c>
      <c r="D40" s="530"/>
      <c r="E40" s="151" t="s">
        <v>69</v>
      </c>
      <c r="F40" s="33">
        <v>0.755</v>
      </c>
      <c r="G40" s="33">
        <v>0.71</v>
      </c>
      <c r="H40" s="33">
        <v>0.77500000000000002</v>
      </c>
      <c r="I40" s="33">
        <v>0.74199999999999999</v>
      </c>
      <c r="J40" s="33">
        <v>0.66900000000000004</v>
      </c>
      <c r="K40" s="33">
        <v>0.7</v>
      </c>
      <c r="L40" s="33">
        <v>0.754</v>
      </c>
      <c r="M40" s="33">
        <v>0.72499999999999998</v>
      </c>
      <c r="N40" s="33">
        <v>0.71</v>
      </c>
      <c r="O40" s="33">
        <v>0.73399999999999999</v>
      </c>
      <c r="P40" s="33">
        <v>0.76800000000000002</v>
      </c>
      <c r="Q40" s="33">
        <v>0.754</v>
      </c>
      <c r="R40" s="33">
        <v>0.74099999999999999</v>
      </c>
      <c r="S40" s="33">
        <v>0.78300000000000003</v>
      </c>
      <c r="T40" s="33">
        <v>0.74199999999999999</v>
      </c>
      <c r="U40" s="33">
        <v>0.84699999999999998</v>
      </c>
      <c r="V40" s="33">
        <v>0.75</v>
      </c>
      <c r="W40" s="33">
        <v>0.77500000000000002</v>
      </c>
      <c r="X40" s="33"/>
      <c r="Y40" s="33"/>
      <c r="Z40" s="33"/>
      <c r="AA40" s="33"/>
      <c r="AB40" s="33"/>
      <c r="AC40" s="33"/>
      <c r="AD40" s="489" t="s">
        <v>236</v>
      </c>
      <c r="AE40" s="650"/>
    </row>
    <row r="41" spans="1:31" ht="1.5" customHeight="1">
      <c r="A41" s="613"/>
      <c r="B41" s="454"/>
      <c r="C41" s="461"/>
      <c r="D41" s="530"/>
      <c r="E41" s="151"/>
      <c r="F41" s="15">
        <v>0.874</v>
      </c>
      <c r="G41" s="15">
        <v>0.874</v>
      </c>
      <c r="H41" s="15">
        <v>0.874</v>
      </c>
      <c r="I41" s="15">
        <v>0.874</v>
      </c>
      <c r="J41" s="15">
        <v>0.874</v>
      </c>
      <c r="K41" s="15">
        <v>0.874</v>
      </c>
      <c r="L41" s="15">
        <v>0.874</v>
      </c>
      <c r="M41" s="15">
        <v>0.874</v>
      </c>
      <c r="N41" s="15">
        <v>0.874</v>
      </c>
      <c r="O41" s="15">
        <v>0.874</v>
      </c>
      <c r="P41" s="15">
        <v>0.874</v>
      </c>
      <c r="Q41" s="15">
        <v>0.874</v>
      </c>
      <c r="R41" s="15">
        <v>0.874</v>
      </c>
      <c r="S41" s="15">
        <v>0.874</v>
      </c>
      <c r="T41" s="15">
        <v>0.874</v>
      </c>
      <c r="U41" s="15">
        <v>0.874</v>
      </c>
      <c r="V41" s="15">
        <v>0.874</v>
      </c>
      <c r="W41" s="15">
        <v>0.874</v>
      </c>
      <c r="X41" s="15">
        <v>0.874</v>
      </c>
      <c r="Y41" s="15">
        <v>0.874</v>
      </c>
      <c r="Z41" s="15">
        <v>0.874</v>
      </c>
      <c r="AA41" s="15">
        <v>0.874</v>
      </c>
      <c r="AB41" s="15">
        <v>0.874</v>
      </c>
      <c r="AC41" s="15">
        <v>0.874</v>
      </c>
      <c r="AD41" s="644"/>
      <c r="AE41" s="651"/>
    </row>
    <row r="42" spans="1:31" ht="1.5" customHeight="1">
      <c r="A42" s="613"/>
      <c r="B42" s="454"/>
      <c r="C42" s="461"/>
      <c r="D42" s="530"/>
      <c r="E42" s="151"/>
      <c r="F42" s="15">
        <v>0.64900000000000002</v>
      </c>
      <c r="G42" s="15">
        <v>0.64900000000000002</v>
      </c>
      <c r="H42" s="15">
        <v>0.64900000000000002</v>
      </c>
      <c r="I42" s="15">
        <v>0.64900000000000002</v>
      </c>
      <c r="J42" s="15">
        <v>0.64900000000000002</v>
      </c>
      <c r="K42" s="15">
        <v>0.64900000000000002</v>
      </c>
      <c r="L42" s="15">
        <v>0.64900000000000002</v>
      </c>
      <c r="M42" s="15">
        <v>0.64900000000000002</v>
      </c>
      <c r="N42" s="15">
        <v>0.64900000000000002</v>
      </c>
      <c r="O42" s="15">
        <v>0.64900000000000002</v>
      </c>
      <c r="P42" s="15">
        <v>0.64900000000000002</v>
      </c>
      <c r="Q42" s="15">
        <v>0.64900000000000002</v>
      </c>
      <c r="R42" s="15">
        <v>0.64900000000000002</v>
      </c>
      <c r="S42" s="15">
        <v>0.64900000000000002</v>
      </c>
      <c r="T42" s="15">
        <v>0.64900000000000002</v>
      </c>
      <c r="U42" s="15">
        <v>0.64900000000000002</v>
      </c>
      <c r="V42" s="15">
        <v>0.64900000000000002</v>
      </c>
      <c r="W42" s="15">
        <v>0.64900000000000002</v>
      </c>
      <c r="X42" s="15">
        <v>0.64900000000000002</v>
      </c>
      <c r="Y42" s="15">
        <v>0.64900000000000002</v>
      </c>
      <c r="Z42" s="15">
        <v>0.64900000000000002</v>
      </c>
      <c r="AA42" s="15">
        <v>0.64900000000000002</v>
      </c>
      <c r="AB42" s="15">
        <v>0.64900000000000002</v>
      </c>
      <c r="AC42" s="15">
        <v>0.64900000000000002</v>
      </c>
      <c r="AD42" s="644"/>
      <c r="AE42" s="651"/>
    </row>
    <row r="43" spans="1:31" ht="48" customHeight="1" thickBot="1">
      <c r="A43" s="614"/>
      <c r="B43" s="560"/>
      <c r="C43" s="487"/>
      <c r="D43" s="640"/>
      <c r="E43" s="152" t="s">
        <v>70</v>
      </c>
      <c r="F43" s="178"/>
      <c r="G43" s="281"/>
      <c r="H43" s="178"/>
      <c r="I43" s="311"/>
      <c r="J43" s="311"/>
      <c r="K43" s="311"/>
      <c r="L43" s="178"/>
      <c r="M43" s="311"/>
      <c r="N43" s="311"/>
      <c r="O43" s="311"/>
      <c r="P43" s="178"/>
      <c r="Q43" s="178"/>
      <c r="R43" s="281"/>
      <c r="S43" s="399"/>
      <c r="T43" s="281"/>
      <c r="U43" s="399"/>
      <c r="V43" s="399"/>
      <c r="W43" s="399"/>
      <c r="X43" s="234"/>
      <c r="Y43" s="235"/>
      <c r="Z43" s="235"/>
      <c r="AA43" s="235"/>
      <c r="AB43" s="234"/>
      <c r="AC43" s="234"/>
      <c r="AD43" s="645"/>
      <c r="AE43" s="652"/>
    </row>
    <row r="44" spans="1:31" s="2" customFormat="1" ht="16.5" thickTop="1">
      <c r="A44" s="73"/>
      <c r="B44" s="11"/>
      <c r="C44" s="12"/>
      <c r="D44" s="1"/>
      <c r="E44" s="1"/>
      <c r="F44" s="13"/>
      <c r="G44" s="66"/>
      <c r="H44" s="52"/>
      <c r="I44" s="52"/>
      <c r="J44" s="52"/>
      <c r="K44" s="52"/>
      <c r="L44" s="52"/>
      <c r="M44" s="52"/>
      <c r="N44" s="52"/>
      <c r="O44" s="52"/>
      <c r="P44" s="52"/>
      <c r="Q44" s="52"/>
      <c r="R44" s="13"/>
      <c r="S44" s="66"/>
      <c r="T44" s="52"/>
      <c r="U44" s="52"/>
      <c r="V44" s="52"/>
      <c r="W44" s="52"/>
      <c r="X44" s="52"/>
      <c r="Y44" s="52"/>
      <c r="Z44" s="52"/>
      <c r="AA44" s="52"/>
      <c r="AB44" s="52"/>
      <c r="AC44" s="52"/>
      <c r="AD44" s="10"/>
    </row>
    <row r="45" spans="1:31" s="2" customFormat="1" ht="15">
      <c r="A45" s="473" t="s">
        <v>7</v>
      </c>
      <c r="B45" s="474"/>
      <c r="C45" s="474"/>
      <c r="D45" s="474"/>
      <c r="E45" s="474"/>
      <c r="F45" s="474"/>
      <c r="G45" s="474"/>
      <c r="H45" s="474"/>
      <c r="I45" s="475"/>
      <c r="J45" s="475"/>
      <c r="K45" s="475"/>
      <c r="L45" s="475"/>
      <c r="M45" s="475"/>
      <c r="N45" s="475"/>
      <c r="O45" s="475"/>
      <c r="P45" s="475"/>
      <c r="Q45" s="475"/>
      <c r="R45" s="476"/>
      <c r="S45" s="52"/>
      <c r="T45" s="52"/>
      <c r="U45" s="52"/>
      <c r="V45" s="565"/>
      <c r="W45" s="565"/>
      <c r="X45" s="565"/>
      <c r="Y45" s="565"/>
      <c r="Z45" s="565"/>
      <c r="AA45" s="565"/>
      <c r="AB45" s="52"/>
      <c r="AC45" s="52"/>
      <c r="AD45" s="273"/>
    </row>
    <row r="46" spans="1:31" ht="15" customHeight="1">
      <c r="A46" s="602" t="s">
        <v>8</v>
      </c>
      <c r="B46" s="603"/>
      <c r="C46" s="603"/>
      <c r="D46" s="603"/>
      <c r="E46" s="603"/>
      <c r="F46" s="603"/>
      <c r="G46" s="604"/>
      <c r="H46" s="5"/>
      <c r="J46" s="607"/>
      <c r="K46" s="608"/>
      <c r="L46" s="608"/>
      <c r="M46" s="608"/>
      <c r="N46" s="608"/>
      <c r="O46" s="71"/>
      <c r="R46" s="178"/>
      <c r="S46" s="40"/>
      <c r="V46" s="609"/>
      <c r="W46" s="609"/>
      <c r="X46" s="609"/>
      <c r="Y46" s="609"/>
      <c r="Z46" s="609"/>
      <c r="AA46" s="8"/>
      <c r="AD46" s="273"/>
    </row>
    <row r="47" spans="1:31" ht="15" customHeight="1">
      <c r="A47" s="602" t="s">
        <v>9</v>
      </c>
      <c r="B47" s="603"/>
      <c r="C47" s="603"/>
      <c r="D47" s="603"/>
      <c r="E47" s="603"/>
      <c r="F47" s="603"/>
      <c r="G47" s="604"/>
      <c r="H47" s="68"/>
      <c r="J47" s="607"/>
      <c r="K47" s="608"/>
      <c r="L47" s="608"/>
      <c r="M47" s="608"/>
      <c r="N47" s="608"/>
      <c r="O47" s="71"/>
      <c r="R47" s="68"/>
      <c r="S47" s="40"/>
      <c r="V47" s="609"/>
      <c r="W47" s="609"/>
      <c r="X47" s="609"/>
      <c r="Y47" s="609"/>
      <c r="Z47" s="609"/>
      <c r="AA47" s="8"/>
      <c r="AD47" s="273"/>
    </row>
    <row r="48" spans="1:31" ht="15" customHeight="1">
      <c r="A48" s="602" t="s">
        <v>133</v>
      </c>
      <c r="B48" s="610"/>
      <c r="C48" s="610"/>
      <c r="D48" s="610"/>
      <c r="E48" s="610"/>
      <c r="F48" s="610"/>
      <c r="G48" s="611"/>
      <c r="H48" s="6"/>
      <c r="J48" s="292"/>
      <c r="K48" s="293"/>
      <c r="L48" s="293"/>
      <c r="M48" s="293"/>
      <c r="N48" s="293"/>
      <c r="O48" s="71"/>
      <c r="R48" s="6"/>
      <c r="S48" s="40"/>
      <c r="V48" s="294"/>
      <c r="W48" s="294"/>
      <c r="X48" s="294"/>
      <c r="Y48" s="294"/>
      <c r="Z48" s="294"/>
      <c r="AA48" s="8"/>
      <c r="AD48" s="273"/>
    </row>
    <row r="49" spans="1:31" ht="15" customHeight="1">
      <c r="A49" s="602" t="s">
        <v>134</v>
      </c>
      <c r="B49" s="610"/>
      <c r="C49" s="610"/>
      <c r="D49" s="610"/>
      <c r="E49" s="610"/>
      <c r="F49" s="610"/>
      <c r="G49" s="611"/>
      <c r="H49" s="7"/>
      <c r="I49" s="74"/>
      <c r="J49" s="605"/>
      <c r="K49" s="606"/>
      <c r="L49" s="606"/>
      <c r="M49" s="606"/>
      <c r="N49" s="606"/>
      <c r="O49" s="72"/>
      <c r="P49" s="74"/>
      <c r="Q49" s="74"/>
      <c r="R49" s="286"/>
      <c r="S49" s="40"/>
      <c r="V49" s="609"/>
      <c r="W49" s="609"/>
      <c r="X49" s="609"/>
      <c r="Y49" s="609"/>
      <c r="Z49" s="609"/>
      <c r="AA49" s="8"/>
      <c r="AD49" s="273"/>
    </row>
    <row r="50" spans="1:31" s="30" customFormat="1" ht="57" customHeight="1">
      <c r="A50" s="455" t="s">
        <v>92</v>
      </c>
      <c r="B50" s="603"/>
      <c r="C50" s="603"/>
      <c r="D50" s="603"/>
      <c r="E50" s="603"/>
      <c r="F50" s="603"/>
      <c r="G50" s="603"/>
      <c r="H50" s="603"/>
      <c r="I50" s="603"/>
      <c r="J50" s="603"/>
      <c r="K50" s="603"/>
      <c r="L50" s="603"/>
      <c r="M50" s="603"/>
      <c r="N50" s="603"/>
      <c r="O50" s="603"/>
      <c r="P50" s="603"/>
      <c r="Q50" s="603"/>
      <c r="R50" s="295"/>
      <c r="S50" s="295"/>
      <c r="T50" s="295"/>
      <c r="U50" s="295"/>
      <c r="V50" s="295"/>
      <c r="W50" s="295"/>
      <c r="X50" s="295"/>
      <c r="Y50" s="295"/>
      <c r="Z50" s="295"/>
      <c r="AA50" s="295"/>
      <c r="AB50" s="295"/>
      <c r="AC50" s="295"/>
      <c r="AD50" s="296"/>
      <c r="AE50" s="297"/>
    </row>
    <row r="51" spans="1:31" ht="48" customHeight="1">
      <c r="A51" s="622" t="s">
        <v>129</v>
      </c>
      <c r="B51" s="510" t="s">
        <v>95</v>
      </c>
      <c r="C51" s="637" t="s">
        <v>116</v>
      </c>
      <c r="D51" s="634" t="s">
        <v>12</v>
      </c>
      <c r="E51" s="260" t="s">
        <v>69</v>
      </c>
      <c r="F51" s="15">
        <v>0.54800000000000004</v>
      </c>
      <c r="G51" s="15">
        <v>0.65700000000000003</v>
      </c>
      <c r="H51" s="15">
        <v>0.57299999999999995</v>
      </c>
      <c r="I51" s="33">
        <v>0.6</v>
      </c>
      <c r="J51" s="17">
        <v>0.60599999999999998</v>
      </c>
      <c r="K51" s="15">
        <v>0.496</v>
      </c>
      <c r="L51" s="17">
        <v>0.57699999999999996</v>
      </c>
      <c r="M51" s="17">
        <v>0.55400000000000005</v>
      </c>
      <c r="N51" s="15">
        <v>0.504</v>
      </c>
      <c r="O51" s="33">
        <v>0.55400000000000005</v>
      </c>
      <c r="P51" s="17">
        <v>0.54200000000000004</v>
      </c>
      <c r="Q51" s="199">
        <v>0.5</v>
      </c>
      <c r="R51" s="15">
        <v>0.52300000000000002</v>
      </c>
      <c r="S51" s="15">
        <v>0.63900000000000001</v>
      </c>
      <c r="T51" s="15">
        <v>0.496</v>
      </c>
      <c r="U51" s="33">
        <v>0.56000000000000005</v>
      </c>
      <c r="V51" s="17">
        <v>0.59599999999999997</v>
      </c>
      <c r="W51" s="15">
        <v>0.63700000000000001</v>
      </c>
      <c r="X51" s="17"/>
      <c r="Y51" s="17"/>
      <c r="Z51" s="15"/>
      <c r="AA51" s="33"/>
      <c r="AB51" s="17"/>
      <c r="AC51" s="199"/>
      <c r="AD51" s="489" t="s">
        <v>246</v>
      </c>
      <c r="AE51" s="478"/>
    </row>
    <row r="52" spans="1:31" ht="1.5" customHeight="1">
      <c r="A52" s="623"/>
      <c r="B52" s="511"/>
      <c r="C52" s="638"/>
      <c r="D52" s="635"/>
      <c r="E52" s="260"/>
      <c r="F52" s="15">
        <v>0.9</v>
      </c>
      <c r="G52" s="15">
        <v>0.9</v>
      </c>
      <c r="H52" s="15">
        <v>0.9</v>
      </c>
      <c r="I52" s="15">
        <v>0.9</v>
      </c>
      <c r="J52" s="15">
        <v>0.9</v>
      </c>
      <c r="K52" s="15">
        <v>0.9</v>
      </c>
      <c r="L52" s="15">
        <v>0.9</v>
      </c>
      <c r="M52" s="15">
        <v>0.9</v>
      </c>
      <c r="N52" s="15">
        <v>0.9</v>
      </c>
      <c r="O52" s="15">
        <v>0.9</v>
      </c>
      <c r="P52" s="15">
        <v>0.9</v>
      </c>
      <c r="Q52" s="15">
        <v>0.9</v>
      </c>
      <c r="R52" s="15">
        <v>0.9</v>
      </c>
      <c r="S52" s="15">
        <v>0.9</v>
      </c>
      <c r="T52" s="15">
        <v>0.9</v>
      </c>
      <c r="U52" s="15">
        <v>0.9</v>
      </c>
      <c r="V52" s="15">
        <v>0.9</v>
      </c>
      <c r="W52" s="15">
        <v>0.9</v>
      </c>
      <c r="X52" s="15">
        <v>0.9</v>
      </c>
      <c r="Y52" s="15">
        <v>0.9</v>
      </c>
      <c r="Z52" s="15">
        <v>0.9</v>
      </c>
      <c r="AA52" s="15">
        <v>0.9</v>
      </c>
      <c r="AB52" s="15">
        <v>0.9</v>
      </c>
      <c r="AC52" s="15">
        <v>0.9</v>
      </c>
      <c r="AD52" s="490"/>
      <c r="AE52" s="478"/>
    </row>
    <row r="53" spans="1:31" ht="1.5" customHeight="1">
      <c r="A53" s="623"/>
      <c r="B53" s="511"/>
      <c r="C53" s="638"/>
      <c r="D53" s="635"/>
      <c r="E53" s="260"/>
      <c r="F53" s="15">
        <v>0.6</v>
      </c>
      <c r="G53" s="15">
        <v>0.6</v>
      </c>
      <c r="H53" s="15">
        <v>0.6</v>
      </c>
      <c r="I53" s="15">
        <v>0.6</v>
      </c>
      <c r="J53" s="15">
        <v>0.6</v>
      </c>
      <c r="K53" s="15">
        <v>0.6</v>
      </c>
      <c r="L53" s="15">
        <v>0.6</v>
      </c>
      <c r="M53" s="15">
        <v>0.6</v>
      </c>
      <c r="N53" s="15">
        <v>0.6</v>
      </c>
      <c r="O53" s="15">
        <v>0.6</v>
      </c>
      <c r="P53" s="15">
        <v>0.6</v>
      </c>
      <c r="Q53" s="15">
        <v>0.6</v>
      </c>
      <c r="R53" s="15">
        <v>0.6</v>
      </c>
      <c r="S53" s="15">
        <v>0.6</v>
      </c>
      <c r="T53" s="15">
        <v>0.6</v>
      </c>
      <c r="U53" s="15">
        <v>0.6</v>
      </c>
      <c r="V53" s="15">
        <v>0.6</v>
      </c>
      <c r="W53" s="15">
        <v>0.6</v>
      </c>
      <c r="X53" s="15">
        <v>0.6</v>
      </c>
      <c r="Y53" s="15">
        <v>0.6</v>
      </c>
      <c r="Z53" s="15">
        <v>0.6</v>
      </c>
      <c r="AA53" s="15">
        <v>0.6</v>
      </c>
      <c r="AB53" s="15">
        <v>0.6</v>
      </c>
      <c r="AC53" s="15">
        <v>0.6</v>
      </c>
      <c r="AD53" s="490"/>
      <c r="AE53" s="478"/>
    </row>
    <row r="54" spans="1:31" ht="48" customHeight="1">
      <c r="A54" s="624"/>
      <c r="B54" s="512"/>
      <c r="C54" s="639"/>
      <c r="D54" s="635"/>
      <c r="E54" s="261" t="s">
        <v>70</v>
      </c>
      <c r="F54" s="286"/>
      <c r="G54" s="275"/>
      <c r="H54" s="286"/>
      <c r="I54" s="311"/>
      <c r="J54" s="311"/>
      <c r="K54" s="286"/>
      <c r="L54" s="286"/>
      <c r="M54" s="286"/>
      <c r="N54" s="286"/>
      <c r="O54" s="286"/>
      <c r="P54" s="286"/>
      <c r="Q54" s="286"/>
      <c r="R54" s="286"/>
      <c r="S54" s="281"/>
      <c r="T54" s="286"/>
      <c r="U54" s="286"/>
      <c r="V54" s="286"/>
      <c r="W54" s="281"/>
      <c r="X54" s="234"/>
      <c r="Y54" s="234"/>
      <c r="Z54" s="234"/>
      <c r="AA54" s="234"/>
      <c r="AB54" s="234"/>
      <c r="AC54" s="235"/>
      <c r="AD54" s="491"/>
      <c r="AE54" s="478"/>
    </row>
    <row r="55" spans="1:31" ht="48" customHeight="1">
      <c r="A55" s="622" t="s">
        <v>130</v>
      </c>
      <c r="B55" s="510" t="s">
        <v>136</v>
      </c>
      <c r="C55" s="637" t="s">
        <v>117</v>
      </c>
      <c r="D55" s="635"/>
      <c r="E55" s="260" t="s">
        <v>69</v>
      </c>
      <c r="F55" s="15">
        <v>0.51</v>
      </c>
      <c r="G55" s="15">
        <v>0.60299999999999998</v>
      </c>
      <c r="H55" s="15">
        <v>0.53200000000000003</v>
      </c>
      <c r="I55" s="33">
        <v>0.56699999999999995</v>
      </c>
      <c r="J55" s="17">
        <v>0.86399999999999999</v>
      </c>
      <c r="K55" s="15">
        <v>0.65</v>
      </c>
      <c r="L55" s="17">
        <v>0.80700000000000005</v>
      </c>
      <c r="M55" s="17">
        <v>0.84899999999999998</v>
      </c>
      <c r="N55" s="15">
        <v>0.59</v>
      </c>
      <c r="O55" s="33">
        <v>0.48299999999999998</v>
      </c>
      <c r="P55" s="17">
        <v>0.55100000000000005</v>
      </c>
      <c r="Q55" s="199">
        <v>0.53700000000000003</v>
      </c>
      <c r="R55" s="15">
        <v>0.69099999999999995</v>
      </c>
      <c r="S55" s="15">
        <v>0.81399999999999995</v>
      </c>
      <c r="T55" s="15">
        <v>0.60699999999999998</v>
      </c>
      <c r="U55" s="33">
        <v>0.52600000000000002</v>
      </c>
      <c r="V55" s="17">
        <v>0.78700000000000003</v>
      </c>
      <c r="W55" s="15">
        <v>0.85399999999999998</v>
      </c>
      <c r="X55" s="17"/>
      <c r="Y55" s="17"/>
      <c r="Z55" s="15"/>
      <c r="AA55" s="33"/>
      <c r="AB55" s="17"/>
      <c r="AC55" s="199"/>
      <c r="AD55" s="489" t="s">
        <v>243</v>
      </c>
      <c r="AE55" s="478"/>
    </row>
    <row r="56" spans="1:31" ht="1.5" customHeight="1">
      <c r="A56" s="623"/>
      <c r="B56" s="511"/>
      <c r="C56" s="638"/>
      <c r="D56" s="635"/>
      <c r="E56" s="260"/>
      <c r="F56" s="15">
        <v>0.78</v>
      </c>
      <c r="G56" s="15">
        <v>0.78</v>
      </c>
      <c r="H56" s="15">
        <v>0.78</v>
      </c>
      <c r="I56" s="15">
        <v>0.78</v>
      </c>
      <c r="J56" s="15">
        <v>0.78</v>
      </c>
      <c r="K56" s="15">
        <v>0.78</v>
      </c>
      <c r="L56" s="15">
        <v>0.78</v>
      </c>
      <c r="M56" s="15">
        <v>0.78</v>
      </c>
      <c r="N56" s="15">
        <v>0.78</v>
      </c>
      <c r="O56" s="15">
        <v>0.78</v>
      </c>
      <c r="P56" s="15">
        <v>0.78</v>
      </c>
      <c r="Q56" s="15">
        <v>0.78</v>
      </c>
      <c r="R56" s="15">
        <v>0.78</v>
      </c>
      <c r="S56" s="15">
        <v>0.78</v>
      </c>
      <c r="T56" s="15">
        <v>0.78</v>
      </c>
      <c r="U56" s="15">
        <v>0.78</v>
      </c>
      <c r="V56" s="15">
        <v>0.78</v>
      </c>
      <c r="W56" s="15">
        <v>0.78</v>
      </c>
      <c r="X56" s="15">
        <v>0.78</v>
      </c>
      <c r="Y56" s="15">
        <v>0.78</v>
      </c>
      <c r="Z56" s="15">
        <v>0.78</v>
      </c>
      <c r="AA56" s="15">
        <v>0.78</v>
      </c>
      <c r="AB56" s="15">
        <v>0.78</v>
      </c>
      <c r="AC56" s="15">
        <v>0.78</v>
      </c>
      <c r="AD56" s="490"/>
      <c r="AE56" s="478"/>
    </row>
    <row r="57" spans="1:31" ht="1.5" customHeight="1">
      <c r="A57" s="623"/>
      <c r="B57" s="511"/>
      <c r="C57" s="638"/>
      <c r="D57" s="635"/>
      <c r="E57" s="260"/>
      <c r="F57" s="15">
        <v>0.65</v>
      </c>
      <c r="G57" s="15">
        <v>0.65</v>
      </c>
      <c r="H57" s="15">
        <v>0.65</v>
      </c>
      <c r="I57" s="15">
        <v>0.65</v>
      </c>
      <c r="J57" s="15">
        <v>0.65</v>
      </c>
      <c r="K57" s="15">
        <v>0.65</v>
      </c>
      <c r="L57" s="15">
        <v>0.65</v>
      </c>
      <c r="M57" s="15">
        <v>0.65</v>
      </c>
      <c r="N57" s="15">
        <v>0.65</v>
      </c>
      <c r="O57" s="15">
        <v>0.65</v>
      </c>
      <c r="P57" s="15">
        <v>0.65</v>
      </c>
      <c r="Q57" s="15">
        <v>0.65</v>
      </c>
      <c r="R57" s="15">
        <v>0.65</v>
      </c>
      <c r="S57" s="15">
        <v>0.65</v>
      </c>
      <c r="T57" s="15">
        <v>0.65</v>
      </c>
      <c r="U57" s="15">
        <v>0.65</v>
      </c>
      <c r="V57" s="15">
        <v>0.65</v>
      </c>
      <c r="W57" s="15">
        <v>0.65</v>
      </c>
      <c r="X57" s="15">
        <v>0.65</v>
      </c>
      <c r="Y57" s="15">
        <v>0.65</v>
      </c>
      <c r="Z57" s="15">
        <v>0.65</v>
      </c>
      <c r="AA57" s="15">
        <v>0.65</v>
      </c>
      <c r="AB57" s="15">
        <v>0.65</v>
      </c>
      <c r="AC57" s="15">
        <v>0.65</v>
      </c>
      <c r="AD57" s="490"/>
      <c r="AE57" s="478"/>
    </row>
    <row r="58" spans="1:31" ht="48" customHeight="1">
      <c r="A58" s="624"/>
      <c r="B58" s="512"/>
      <c r="C58" s="639"/>
      <c r="D58" s="635"/>
      <c r="E58" s="261" t="s">
        <v>70</v>
      </c>
      <c r="F58" s="286"/>
      <c r="G58" s="286"/>
      <c r="H58" s="286"/>
      <c r="I58" s="286"/>
      <c r="J58" s="312"/>
      <c r="K58" s="275"/>
      <c r="L58" s="312"/>
      <c r="M58" s="312"/>
      <c r="N58" s="286"/>
      <c r="O58" s="286"/>
      <c r="P58" s="286"/>
      <c r="Q58" s="286"/>
      <c r="R58" s="281"/>
      <c r="S58" s="310"/>
      <c r="T58" s="286"/>
      <c r="U58" s="286"/>
      <c r="V58" s="310"/>
      <c r="W58" s="310"/>
      <c r="X58" s="235"/>
      <c r="Y58" s="235"/>
      <c r="Z58" s="234"/>
      <c r="AA58" s="234"/>
      <c r="AB58" s="234"/>
      <c r="AC58" s="235"/>
      <c r="AD58" s="491"/>
      <c r="AE58" s="478"/>
    </row>
    <row r="59" spans="1:31" ht="48" customHeight="1">
      <c r="A59" s="622" t="s">
        <v>131</v>
      </c>
      <c r="B59" s="290" t="s">
        <v>94</v>
      </c>
      <c r="C59" s="637" t="s">
        <v>118</v>
      </c>
      <c r="D59" s="635"/>
      <c r="E59" s="260" t="s">
        <v>69</v>
      </c>
      <c r="F59" s="15">
        <v>0.69399999999999995</v>
      </c>
      <c r="G59" s="15">
        <v>0.70199999999999996</v>
      </c>
      <c r="H59" s="15">
        <v>0.74399999999999999</v>
      </c>
      <c r="I59" s="33">
        <v>0.71699999999999997</v>
      </c>
      <c r="J59" s="17">
        <v>0.79300000000000004</v>
      </c>
      <c r="K59" s="15">
        <v>0.72199999999999998</v>
      </c>
      <c r="L59" s="17">
        <v>0.80100000000000005</v>
      </c>
      <c r="M59" s="17">
        <v>0.72</v>
      </c>
      <c r="N59" s="15">
        <v>0.75</v>
      </c>
      <c r="O59" s="33">
        <v>0.75600000000000001</v>
      </c>
      <c r="P59" s="17">
        <v>0.86499999999999999</v>
      </c>
      <c r="Q59" s="199">
        <v>0.77700000000000002</v>
      </c>
      <c r="R59" s="15">
        <v>0.71099999999999997</v>
      </c>
      <c r="S59" s="15">
        <v>0.83299999999999996</v>
      </c>
      <c r="T59" s="15">
        <v>0.83399999999999996</v>
      </c>
      <c r="U59" s="33">
        <v>0.76800000000000002</v>
      </c>
      <c r="V59" s="17">
        <v>0.81299999999999994</v>
      </c>
      <c r="W59" s="15">
        <v>0.74</v>
      </c>
      <c r="X59" s="17"/>
      <c r="Y59" s="17"/>
      <c r="Z59" s="15"/>
      <c r="AA59" s="33"/>
      <c r="AB59" s="17"/>
      <c r="AC59" s="199"/>
      <c r="AD59" s="489" t="s">
        <v>245</v>
      </c>
      <c r="AE59" s="478"/>
    </row>
    <row r="60" spans="1:31" ht="1.5" customHeight="1">
      <c r="A60" s="623"/>
      <c r="B60" s="290"/>
      <c r="C60" s="638"/>
      <c r="D60" s="635"/>
      <c r="E60" s="260"/>
      <c r="F60" s="15">
        <v>0.875</v>
      </c>
      <c r="G60" s="15">
        <v>0.875</v>
      </c>
      <c r="H60" s="15">
        <v>0.875</v>
      </c>
      <c r="I60" s="15">
        <v>0.875</v>
      </c>
      <c r="J60" s="15">
        <v>0.875</v>
      </c>
      <c r="K60" s="15">
        <v>0.875</v>
      </c>
      <c r="L60" s="15">
        <v>0.875</v>
      </c>
      <c r="M60" s="15">
        <v>0.875</v>
      </c>
      <c r="N60" s="15">
        <v>0.875</v>
      </c>
      <c r="O60" s="15">
        <v>0.875</v>
      </c>
      <c r="P60" s="15">
        <v>0.875</v>
      </c>
      <c r="Q60" s="15">
        <v>0.875</v>
      </c>
      <c r="R60" s="15">
        <v>0.875</v>
      </c>
      <c r="S60" s="15">
        <v>0.875</v>
      </c>
      <c r="T60" s="15">
        <v>0.875</v>
      </c>
      <c r="U60" s="15">
        <v>0.875</v>
      </c>
      <c r="V60" s="15">
        <v>0.875</v>
      </c>
      <c r="W60" s="15">
        <v>0.875</v>
      </c>
      <c r="X60" s="15">
        <v>0.875</v>
      </c>
      <c r="Y60" s="15">
        <v>0.875</v>
      </c>
      <c r="Z60" s="15">
        <v>0.875</v>
      </c>
      <c r="AA60" s="15">
        <v>0.875</v>
      </c>
      <c r="AB60" s="15">
        <v>0.875</v>
      </c>
      <c r="AC60" s="15">
        <v>0.875</v>
      </c>
      <c r="AD60" s="490"/>
      <c r="AE60" s="478"/>
    </row>
    <row r="61" spans="1:31" ht="1.5" customHeight="1">
      <c r="A61" s="623"/>
      <c r="B61" s="290"/>
      <c r="C61" s="638"/>
      <c r="D61" s="635"/>
      <c r="E61" s="260"/>
      <c r="F61" s="15">
        <v>0.74</v>
      </c>
      <c r="G61" s="15">
        <v>0.74</v>
      </c>
      <c r="H61" s="15">
        <v>0.74</v>
      </c>
      <c r="I61" s="15">
        <v>0.74</v>
      </c>
      <c r="J61" s="15">
        <v>0.74</v>
      </c>
      <c r="K61" s="15">
        <v>0.74</v>
      </c>
      <c r="L61" s="15">
        <v>0.74</v>
      </c>
      <c r="M61" s="15">
        <v>0.74</v>
      </c>
      <c r="N61" s="15">
        <v>0.74</v>
      </c>
      <c r="O61" s="15">
        <v>0.74</v>
      </c>
      <c r="P61" s="15">
        <v>0.74</v>
      </c>
      <c r="Q61" s="15">
        <v>0.74</v>
      </c>
      <c r="R61" s="15">
        <v>0.74</v>
      </c>
      <c r="S61" s="15">
        <v>0.74</v>
      </c>
      <c r="T61" s="15">
        <v>0.74</v>
      </c>
      <c r="U61" s="15">
        <v>0.74</v>
      </c>
      <c r="V61" s="15">
        <v>0.74</v>
      </c>
      <c r="W61" s="15">
        <v>0.74</v>
      </c>
      <c r="X61" s="15">
        <v>0.74</v>
      </c>
      <c r="Y61" s="15">
        <v>0.74</v>
      </c>
      <c r="Z61" s="15">
        <v>0.74</v>
      </c>
      <c r="AA61" s="15">
        <v>0.74</v>
      </c>
      <c r="AB61" s="15">
        <v>0.74</v>
      </c>
      <c r="AC61" s="15">
        <v>0.74</v>
      </c>
      <c r="AD61" s="490"/>
      <c r="AE61" s="478"/>
    </row>
    <row r="62" spans="1:31" ht="48" customHeight="1">
      <c r="A62" s="624"/>
      <c r="B62" s="291"/>
      <c r="C62" s="639"/>
      <c r="D62" s="635"/>
      <c r="E62" s="261" t="s">
        <v>70</v>
      </c>
      <c r="F62" s="281"/>
      <c r="G62" s="281"/>
      <c r="H62" s="281"/>
      <c r="I62" s="311"/>
      <c r="J62" s="276"/>
      <c r="K62" s="275"/>
      <c r="L62" s="276"/>
      <c r="M62" s="311"/>
      <c r="N62" s="311"/>
      <c r="O62" s="276"/>
      <c r="P62" s="276"/>
      <c r="Q62" s="276"/>
      <c r="R62" s="281"/>
      <c r="S62" s="278"/>
      <c r="T62" s="278"/>
      <c r="U62" s="278"/>
      <c r="V62" s="278"/>
      <c r="W62" s="281"/>
      <c r="X62" s="235"/>
      <c r="Y62" s="235"/>
      <c r="Z62" s="235"/>
      <c r="AA62" s="235"/>
      <c r="AB62" s="235"/>
      <c r="AC62" s="236"/>
      <c r="AD62" s="491"/>
      <c r="AE62" s="478"/>
    </row>
    <row r="63" spans="1:31" ht="48" customHeight="1">
      <c r="A63" s="622" t="s">
        <v>132</v>
      </c>
      <c r="B63" s="510" t="s">
        <v>96</v>
      </c>
      <c r="C63" s="637" t="s">
        <v>118</v>
      </c>
      <c r="D63" s="635"/>
      <c r="E63" s="260" t="s">
        <v>69</v>
      </c>
      <c r="F63" s="15">
        <v>0.622</v>
      </c>
      <c r="G63" s="15">
        <v>0.83599999999999997</v>
      </c>
      <c r="H63" s="15">
        <v>0.75600000000000001</v>
      </c>
      <c r="I63" s="33">
        <v>0.73099999999999998</v>
      </c>
      <c r="J63" s="17">
        <v>0.77</v>
      </c>
      <c r="K63" s="15">
        <v>0.71</v>
      </c>
      <c r="L63" s="17">
        <v>0.72899999999999998</v>
      </c>
      <c r="M63" s="17">
        <v>0.82099999999999995</v>
      </c>
      <c r="N63" s="15">
        <v>0.8</v>
      </c>
      <c r="O63" s="33">
        <v>0.69799999999999995</v>
      </c>
      <c r="P63" s="17">
        <v>0.69299999999999995</v>
      </c>
      <c r="Q63" s="199">
        <v>0.80100000000000005</v>
      </c>
      <c r="R63" s="15">
        <v>0.79600000000000004</v>
      </c>
      <c r="S63" s="15">
        <v>0.745</v>
      </c>
      <c r="T63" s="15">
        <v>0.71199999999999997</v>
      </c>
      <c r="U63" s="33">
        <v>0.78600000000000003</v>
      </c>
      <c r="V63" s="17">
        <v>0.71899999999999997</v>
      </c>
      <c r="W63" s="15">
        <v>0.88800000000000001</v>
      </c>
      <c r="X63" s="17"/>
      <c r="Y63" s="17"/>
      <c r="Z63" s="15"/>
      <c r="AA63" s="33"/>
      <c r="AB63" s="17"/>
      <c r="AC63" s="199"/>
      <c r="AD63" s="489" t="s">
        <v>244</v>
      </c>
      <c r="AE63" s="478"/>
    </row>
    <row r="64" spans="1:31" ht="1.5" customHeight="1">
      <c r="A64" s="623"/>
      <c r="B64" s="511"/>
      <c r="C64" s="638"/>
      <c r="D64" s="635"/>
      <c r="E64" s="260"/>
      <c r="F64" s="15">
        <v>0.875</v>
      </c>
      <c r="G64" s="15">
        <v>0.875</v>
      </c>
      <c r="H64" s="15">
        <v>0.875</v>
      </c>
      <c r="I64" s="15">
        <v>0.875</v>
      </c>
      <c r="J64" s="15">
        <v>0.875</v>
      </c>
      <c r="K64" s="15">
        <v>0.875</v>
      </c>
      <c r="L64" s="15">
        <v>0.875</v>
      </c>
      <c r="M64" s="15">
        <v>0.875</v>
      </c>
      <c r="N64" s="15">
        <v>0.875</v>
      </c>
      <c r="O64" s="15">
        <v>0.875</v>
      </c>
      <c r="P64" s="15">
        <v>0.875</v>
      </c>
      <c r="Q64" s="15">
        <v>0.875</v>
      </c>
      <c r="R64" s="15">
        <v>0.875</v>
      </c>
      <c r="S64" s="15">
        <v>0.875</v>
      </c>
      <c r="T64" s="15">
        <v>0.875</v>
      </c>
      <c r="U64" s="15">
        <v>0.875</v>
      </c>
      <c r="V64" s="15">
        <v>0.875</v>
      </c>
      <c r="W64" s="15">
        <v>0.875</v>
      </c>
      <c r="X64" s="15">
        <v>0.875</v>
      </c>
      <c r="Y64" s="15">
        <v>0.875</v>
      </c>
      <c r="Z64" s="15">
        <v>0.875</v>
      </c>
      <c r="AA64" s="15">
        <v>0.875</v>
      </c>
      <c r="AB64" s="15">
        <v>0.875</v>
      </c>
      <c r="AC64" s="15">
        <v>0.875</v>
      </c>
      <c r="AD64" s="490"/>
      <c r="AE64" s="478"/>
    </row>
    <row r="65" spans="1:31" ht="1.5" customHeight="1">
      <c r="A65" s="623"/>
      <c r="B65" s="511"/>
      <c r="C65" s="638"/>
      <c r="D65" s="635"/>
      <c r="E65" s="260"/>
      <c r="F65" s="15">
        <v>0.74</v>
      </c>
      <c r="G65" s="15">
        <v>0.74</v>
      </c>
      <c r="H65" s="15">
        <v>0.74</v>
      </c>
      <c r="I65" s="15">
        <v>0.74</v>
      </c>
      <c r="J65" s="15">
        <v>0.74</v>
      </c>
      <c r="K65" s="15">
        <v>0.74</v>
      </c>
      <c r="L65" s="15">
        <v>0.74</v>
      </c>
      <c r="M65" s="15">
        <v>0.74</v>
      </c>
      <c r="N65" s="15">
        <v>0.74</v>
      </c>
      <c r="O65" s="15">
        <v>0.74</v>
      </c>
      <c r="P65" s="15">
        <v>0.74</v>
      </c>
      <c r="Q65" s="15">
        <v>0.74</v>
      </c>
      <c r="R65" s="15">
        <v>0.74</v>
      </c>
      <c r="S65" s="15">
        <v>0.74</v>
      </c>
      <c r="T65" s="15">
        <v>0.74</v>
      </c>
      <c r="U65" s="15">
        <v>0.74</v>
      </c>
      <c r="V65" s="15">
        <v>0.74</v>
      </c>
      <c r="W65" s="15">
        <v>0.74</v>
      </c>
      <c r="X65" s="15">
        <v>0.74</v>
      </c>
      <c r="Y65" s="15">
        <v>0.74</v>
      </c>
      <c r="Z65" s="15">
        <v>0.74</v>
      </c>
      <c r="AA65" s="15">
        <v>0.74</v>
      </c>
      <c r="AB65" s="15">
        <v>0.74</v>
      </c>
      <c r="AC65" s="15">
        <v>0.74</v>
      </c>
      <c r="AD65" s="490"/>
      <c r="AE65" s="478"/>
    </row>
    <row r="66" spans="1:31" ht="48" customHeight="1">
      <c r="A66" s="624"/>
      <c r="B66" s="625"/>
      <c r="C66" s="639"/>
      <c r="D66" s="636"/>
      <c r="E66" s="261" t="s">
        <v>70</v>
      </c>
      <c r="F66" s="286"/>
      <c r="G66" s="276"/>
      <c r="H66" s="276"/>
      <c r="I66" s="275"/>
      <c r="J66" s="276"/>
      <c r="K66" s="275"/>
      <c r="L66" s="275"/>
      <c r="M66" s="276"/>
      <c r="N66" s="276"/>
      <c r="O66" s="275"/>
      <c r="P66" s="275"/>
      <c r="Q66" s="276"/>
      <c r="R66" s="278"/>
      <c r="S66" s="281"/>
      <c r="T66" s="281"/>
      <c r="U66" s="278"/>
      <c r="V66" s="281"/>
      <c r="W66" s="310"/>
      <c r="X66" s="236"/>
      <c r="Y66" s="235"/>
      <c r="Z66" s="235"/>
      <c r="AA66" s="236"/>
      <c r="AB66" s="236"/>
      <c r="AC66" s="236"/>
      <c r="AD66" s="491"/>
      <c r="AE66" s="478"/>
    </row>
    <row r="67" spans="1:31" s="30" customFormat="1" ht="48" customHeight="1">
      <c r="A67" s="455" t="s">
        <v>93</v>
      </c>
      <c r="B67" s="603"/>
      <c r="C67" s="603"/>
      <c r="D67" s="603"/>
      <c r="E67" s="603"/>
      <c r="F67" s="603"/>
      <c r="G67" s="603"/>
      <c r="H67" s="603"/>
      <c r="I67" s="603"/>
      <c r="J67" s="603"/>
      <c r="K67" s="603"/>
      <c r="L67" s="603"/>
      <c r="M67" s="603"/>
      <c r="N67" s="603"/>
      <c r="O67" s="603"/>
      <c r="P67" s="603"/>
      <c r="Q67" s="603"/>
      <c r="R67" s="295"/>
      <c r="S67" s="295"/>
      <c r="T67" s="295"/>
      <c r="U67" s="295"/>
      <c r="V67" s="295"/>
      <c r="W67" s="295"/>
      <c r="X67" s="295"/>
      <c r="Y67" s="295"/>
      <c r="Z67" s="295"/>
      <c r="AA67" s="295"/>
      <c r="AB67" s="295"/>
      <c r="AC67" s="295"/>
      <c r="AD67" s="296"/>
      <c r="AE67" s="297"/>
    </row>
    <row r="68" spans="1:31" ht="53.25" customHeight="1">
      <c r="A68" s="630">
        <v>6.1</v>
      </c>
      <c r="B68" s="510" t="s">
        <v>88</v>
      </c>
      <c r="C68" s="460" t="s">
        <v>27</v>
      </c>
      <c r="D68" s="529" t="s">
        <v>12</v>
      </c>
      <c r="E68" s="260" t="s">
        <v>69</v>
      </c>
      <c r="F68" s="15">
        <v>0.90600000000000003</v>
      </c>
      <c r="G68" s="15">
        <v>0.93899999999999995</v>
      </c>
      <c r="H68" s="15">
        <v>0.95099999999999996</v>
      </c>
      <c r="I68" s="15">
        <v>0.81399999999999995</v>
      </c>
      <c r="J68" s="15">
        <v>0.92100000000000004</v>
      </c>
      <c r="K68" s="15">
        <v>0.9</v>
      </c>
      <c r="L68" s="15">
        <v>0.90500000000000003</v>
      </c>
      <c r="M68" s="15">
        <v>0.72699999999999998</v>
      </c>
      <c r="N68" s="15">
        <v>0.69599999999999995</v>
      </c>
      <c r="O68" s="198">
        <v>0.61899999999999999</v>
      </c>
      <c r="P68" s="15">
        <v>0.63900000000000001</v>
      </c>
      <c r="Q68" s="15">
        <v>0.66800000000000004</v>
      </c>
      <c r="R68" s="15">
        <v>0.64900000000000002</v>
      </c>
      <c r="S68" s="15">
        <v>0.59399999999999997</v>
      </c>
      <c r="T68" s="15">
        <v>0.60799999999999998</v>
      </c>
      <c r="U68" s="15">
        <v>0.67600000000000005</v>
      </c>
      <c r="V68" s="15">
        <v>0.63200000000000001</v>
      </c>
      <c r="W68" s="15"/>
      <c r="X68" s="15"/>
      <c r="Y68" s="15"/>
      <c r="Z68" s="15"/>
      <c r="AA68" s="15"/>
      <c r="AB68" s="15"/>
      <c r="AC68" s="15"/>
      <c r="AD68" s="617" t="s">
        <v>247</v>
      </c>
      <c r="AE68" s="478"/>
    </row>
    <row r="69" spans="1:31" ht="0.75" customHeight="1">
      <c r="A69" s="631"/>
      <c r="B69" s="511"/>
      <c r="C69" s="461"/>
      <c r="D69" s="530"/>
      <c r="E69" s="277" t="s">
        <v>41</v>
      </c>
      <c r="F69" s="15">
        <v>0.9</v>
      </c>
      <c r="G69" s="15">
        <v>0.9</v>
      </c>
      <c r="H69" s="15">
        <v>0.9</v>
      </c>
      <c r="I69" s="15">
        <v>0.9</v>
      </c>
      <c r="J69" s="15">
        <v>0.9</v>
      </c>
      <c r="K69" s="15">
        <v>0.9</v>
      </c>
      <c r="L69" s="15">
        <v>0.9</v>
      </c>
      <c r="M69" s="15">
        <v>0.9</v>
      </c>
      <c r="N69" s="15">
        <v>0.9</v>
      </c>
      <c r="O69" s="15">
        <v>0.9</v>
      </c>
      <c r="P69" s="15">
        <v>0.9</v>
      </c>
      <c r="Q69" s="15">
        <v>0.9</v>
      </c>
      <c r="R69" s="15">
        <v>0.9</v>
      </c>
      <c r="S69" s="15">
        <v>0.9</v>
      </c>
      <c r="T69" s="15">
        <v>0.9</v>
      </c>
      <c r="U69" s="15">
        <v>0.9</v>
      </c>
      <c r="V69" s="15">
        <v>0.9</v>
      </c>
      <c r="W69" s="15">
        <v>0.9</v>
      </c>
      <c r="X69" s="15">
        <v>0.9</v>
      </c>
      <c r="Y69" s="15">
        <v>0.9</v>
      </c>
      <c r="Z69" s="15">
        <v>0.9</v>
      </c>
      <c r="AA69" s="15">
        <v>0.9</v>
      </c>
      <c r="AB69" s="15">
        <v>0.9</v>
      </c>
      <c r="AC69" s="15">
        <v>0.9</v>
      </c>
      <c r="AD69" s="618"/>
      <c r="AE69" s="478"/>
    </row>
    <row r="70" spans="1:31" ht="53.25" customHeight="1">
      <c r="A70" s="632"/>
      <c r="B70" s="633"/>
      <c r="C70" s="487"/>
      <c r="D70" s="626"/>
      <c r="E70" s="261" t="s">
        <v>70</v>
      </c>
      <c r="F70" s="278"/>
      <c r="G70" s="278"/>
      <c r="H70" s="278"/>
      <c r="I70" s="310"/>
      <c r="J70" s="278"/>
      <c r="K70" s="278"/>
      <c r="L70" s="278"/>
      <c r="M70" s="310"/>
      <c r="N70" s="310"/>
      <c r="O70" s="310"/>
      <c r="P70" s="310"/>
      <c r="Q70" s="310"/>
      <c r="R70" s="310"/>
      <c r="S70" s="310"/>
      <c r="T70" s="310"/>
      <c r="U70" s="310"/>
      <c r="V70" s="310"/>
      <c r="W70" s="348"/>
      <c r="X70" s="348"/>
      <c r="Y70" s="348"/>
      <c r="Z70" s="348"/>
      <c r="AA70" s="348"/>
      <c r="AB70" s="348"/>
      <c r="AC70" s="348"/>
      <c r="AD70" s="619"/>
      <c r="AE70" s="478"/>
    </row>
    <row r="71" spans="1:31" ht="55.5" customHeight="1">
      <c r="A71" s="620">
        <v>6.2</v>
      </c>
      <c r="B71" s="627" t="s">
        <v>89</v>
      </c>
      <c r="C71" s="628" t="s">
        <v>27</v>
      </c>
      <c r="D71" s="629" t="s">
        <v>12</v>
      </c>
      <c r="E71" s="260" t="s">
        <v>69</v>
      </c>
      <c r="F71" s="15">
        <v>0.98899999999999999</v>
      </c>
      <c r="G71" s="15">
        <v>0.98399999999999999</v>
      </c>
      <c r="H71" s="15">
        <v>0.97799999999999998</v>
      </c>
      <c r="I71" s="15">
        <v>0.98699999999999999</v>
      </c>
      <c r="J71" s="15">
        <v>0.96499999999999997</v>
      </c>
      <c r="K71" s="15">
        <v>0.96799999999999997</v>
      </c>
      <c r="L71" s="15">
        <v>0.98899999999999999</v>
      </c>
      <c r="M71" s="15">
        <v>0.97299999999999998</v>
      </c>
      <c r="N71" s="15">
        <v>0.96499999999999997</v>
      </c>
      <c r="O71" s="198">
        <v>0.995</v>
      </c>
      <c r="P71" s="15">
        <v>0.94099999999999995</v>
      </c>
      <c r="Q71" s="15">
        <v>0.995</v>
      </c>
      <c r="R71" s="15">
        <v>0.99399999999999999</v>
      </c>
      <c r="S71" s="15">
        <v>0.94799999999999995</v>
      </c>
      <c r="T71" s="15">
        <v>0.92900000000000005</v>
      </c>
      <c r="U71" s="15">
        <v>0.86</v>
      </c>
      <c r="V71" s="15">
        <v>0.93100000000000005</v>
      </c>
      <c r="W71" s="15"/>
      <c r="X71" s="15"/>
      <c r="Y71" s="15"/>
      <c r="Z71" s="15"/>
      <c r="AA71" s="15"/>
      <c r="AB71" s="15"/>
      <c r="AC71" s="15"/>
      <c r="AD71" s="617" t="s">
        <v>207</v>
      </c>
      <c r="AE71" s="478"/>
    </row>
    <row r="72" spans="1:31" ht="0.75" customHeight="1">
      <c r="A72" s="620"/>
      <c r="B72" s="627"/>
      <c r="C72" s="628"/>
      <c r="D72" s="629"/>
      <c r="E72" s="277" t="s">
        <v>41</v>
      </c>
      <c r="F72" s="15">
        <v>0.9</v>
      </c>
      <c r="G72" s="15">
        <v>0.9</v>
      </c>
      <c r="H72" s="15">
        <v>0.9</v>
      </c>
      <c r="I72" s="15">
        <v>0.9</v>
      </c>
      <c r="J72" s="15">
        <v>0.9</v>
      </c>
      <c r="K72" s="15">
        <v>0.9</v>
      </c>
      <c r="L72" s="15">
        <v>0.9</v>
      </c>
      <c r="M72" s="15">
        <v>0.9</v>
      </c>
      <c r="N72" s="15">
        <v>0.9</v>
      </c>
      <c r="O72" s="15">
        <v>0.9</v>
      </c>
      <c r="P72" s="15">
        <v>0.9</v>
      </c>
      <c r="Q72" s="15">
        <v>0.9</v>
      </c>
      <c r="R72" s="15">
        <v>0.9</v>
      </c>
      <c r="S72" s="15">
        <v>0.9</v>
      </c>
      <c r="T72" s="15">
        <v>0.9</v>
      </c>
      <c r="U72" s="15">
        <v>0.9</v>
      </c>
      <c r="V72" s="15">
        <v>0.9</v>
      </c>
      <c r="W72" s="15">
        <v>0.9</v>
      </c>
      <c r="X72" s="15">
        <v>0.9</v>
      </c>
      <c r="Y72" s="15">
        <v>0.9</v>
      </c>
      <c r="Z72" s="15">
        <v>0.9</v>
      </c>
      <c r="AA72" s="15">
        <v>0.9</v>
      </c>
      <c r="AB72" s="15">
        <v>0.9</v>
      </c>
      <c r="AC72" s="15">
        <v>0.9</v>
      </c>
      <c r="AD72" s="618"/>
      <c r="AE72" s="478"/>
    </row>
    <row r="73" spans="1:31" ht="55.5" customHeight="1">
      <c r="A73" s="621"/>
      <c r="B73" s="627"/>
      <c r="C73" s="628"/>
      <c r="D73" s="629"/>
      <c r="E73" s="261" t="s">
        <v>70</v>
      </c>
      <c r="F73" s="278"/>
      <c r="G73" s="278"/>
      <c r="H73" s="278"/>
      <c r="I73" s="278"/>
      <c r="J73" s="278"/>
      <c r="K73" s="278"/>
      <c r="L73" s="278"/>
      <c r="M73" s="278"/>
      <c r="N73" s="278"/>
      <c r="O73" s="278"/>
      <c r="P73" s="278"/>
      <c r="Q73" s="278"/>
      <c r="R73" s="278"/>
      <c r="S73" s="278"/>
      <c r="T73" s="278"/>
      <c r="U73" s="310"/>
      <c r="V73" s="278"/>
      <c r="W73" s="348"/>
      <c r="X73" s="348"/>
      <c r="Y73" s="348"/>
      <c r="Z73" s="348"/>
      <c r="AA73" s="348"/>
      <c r="AB73" s="348"/>
      <c r="AC73" s="348"/>
      <c r="AD73" s="619"/>
      <c r="AE73" s="478"/>
    </row>
    <row r="74" spans="1:31" s="2" customFormat="1" ht="15.75">
      <c r="A74" s="73"/>
      <c r="B74" s="11"/>
      <c r="C74" s="12"/>
      <c r="D74" s="1"/>
      <c r="E74" s="1"/>
      <c r="F74" s="13"/>
      <c r="G74" s="66"/>
      <c r="H74" s="52"/>
      <c r="I74" s="52"/>
      <c r="J74" s="52"/>
      <c r="K74" s="52"/>
      <c r="L74" s="52"/>
      <c r="M74" s="52"/>
      <c r="N74" s="52"/>
      <c r="O74" s="52"/>
      <c r="P74" s="52"/>
      <c r="Q74" s="52"/>
      <c r="R74" s="13"/>
      <c r="S74" s="66"/>
      <c r="T74" s="52"/>
      <c r="U74" s="52"/>
      <c r="V74" s="52"/>
      <c r="W74" s="52"/>
      <c r="X74" s="52"/>
      <c r="Y74" s="52"/>
      <c r="Z74" s="52"/>
      <c r="AA74" s="52"/>
      <c r="AB74" s="52"/>
      <c r="AC74" s="52"/>
      <c r="AD74" s="10"/>
    </row>
    <row r="75" spans="1:31" s="2" customFormat="1" ht="15">
      <c r="A75" s="473" t="s">
        <v>7</v>
      </c>
      <c r="B75" s="474"/>
      <c r="C75" s="474"/>
      <c r="D75" s="474"/>
      <c r="E75" s="474"/>
      <c r="F75" s="474"/>
      <c r="G75" s="474"/>
      <c r="H75" s="474"/>
      <c r="I75" s="475"/>
      <c r="J75" s="475"/>
      <c r="K75" s="475"/>
      <c r="L75" s="475"/>
      <c r="M75" s="475"/>
      <c r="N75" s="475"/>
      <c r="O75" s="475"/>
      <c r="P75" s="475"/>
      <c r="Q75" s="475"/>
      <c r="R75" s="476"/>
      <c r="S75" s="52"/>
      <c r="T75" s="52"/>
      <c r="U75" s="52"/>
      <c r="V75" s="565"/>
      <c r="W75" s="565"/>
      <c r="X75" s="565"/>
      <c r="Y75" s="565"/>
      <c r="Z75" s="565"/>
      <c r="AA75" s="565"/>
      <c r="AB75" s="52"/>
      <c r="AC75" s="52"/>
      <c r="AD75" s="273"/>
    </row>
    <row r="76" spans="1:31" ht="15" customHeight="1">
      <c r="A76" s="602" t="s">
        <v>8</v>
      </c>
      <c r="B76" s="603"/>
      <c r="C76" s="603"/>
      <c r="D76" s="603"/>
      <c r="E76" s="603"/>
      <c r="F76" s="603"/>
      <c r="G76" s="604"/>
      <c r="H76" s="5"/>
      <c r="J76" s="607"/>
      <c r="K76" s="608"/>
      <c r="L76" s="608"/>
      <c r="M76" s="608"/>
      <c r="N76" s="608"/>
      <c r="O76" s="71"/>
      <c r="R76" s="178"/>
      <c r="S76" s="40"/>
      <c r="V76" s="609"/>
      <c r="W76" s="609"/>
      <c r="X76" s="609"/>
      <c r="Y76" s="609"/>
      <c r="Z76" s="609"/>
      <c r="AA76" s="8"/>
      <c r="AD76" s="273"/>
    </row>
    <row r="77" spans="1:31" ht="15" customHeight="1">
      <c r="A77" s="602" t="s">
        <v>9</v>
      </c>
      <c r="B77" s="603"/>
      <c r="C77" s="603"/>
      <c r="D77" s="603"/>
      <c r="E77" s="603"/>
      <c r="F77" s="603"/>
      <c r="G77" s="604"/>
      <c r="H77" s="68"/>
      <c r="J77" s="607"/>
      <c r="K77" s="608"/>
      <c r="L77" s="608"/>
      <c r="M77" s="608"/>
      <c r="N77" s="608"/>
      <c r="O77" s="71"/>
      <c r="R77" s="68"/>
      <c r="S77" s="40"/>
      <c r="V77" s="609"/>
      <c r="W77" s="609"/>
      <c r="X77" s="609"/>
      <c r="Y77" s="609"/>
      <c r="Z77" s="609"/>
      <c r="AA77" s="8"/>
      <c r="AD77" s="273"/>
    </row>
    <row r="78" spans="1:31" ht="15" customHeight="1">
      <c r="A78" s="602" t="s">
        <v>133</v>
      </c>
      <c r="B78" s="610"/>
      <c r="C78" s="610"/>
      <c r="D78" s="610"/>
      <c r="E78" s="610"/>
      <c r="F78" s="610"/>
      <c r="G78" s="611"/>
      <c r="H78" s="6"/>
      <c r="J78" s="292"/>
      <c r="K78" s="293"/>
      <c r="L78" s="293"/>
      <c r="M78" s="293"/>
      <c r="N78" s="293"/>
      <c r="O78" s="71"/>
      <c r="R78" s="6"/>
      <c r="S78" s="40"/>
      <c r="V78" s="294"/>
      <c r="W78" s="294"/>
      <c r="X78" s="294"/>
      <c r="Y78" s="294"/>
      <c r="Z78" s="294"/>
      <c r="AA78" s="8"/>
      <c r="AD78" s="273"/>
    </row>
    <row r="79" spans="1:31" ht="15" customHeight="1">
      <c r="A79" s="602" t="s">
        <v>134</v>
      </c>
      <c r="B79" s="610"/>
      <c r="C79" s="610"/>
      <c r="D79" s="610"/>
      <c r="E79" s="610"/>
      <c r="F79" s="610"/>
      <c r="G79" s="611"/>
      <c r="H79" s="7"/>
      <c r="I79" s="74"/>
      <c r="J79" s="605"/>
      <c r="K79" s="606"/>
      <c r="L79" s="606"/>
      <c r="M79" s="606"/>
      <c r="N79" s="606"/>
      <c r="O79" s="72"/>
      <c r="P79" s="74"/>
      <c r="Q79" s="74"/>
      <c r="R79" s="286"/>
      <c r="S79" s="40"/>
      <c r="V79" s="609"/>
      <c r="W79" s="609"/>
      <c r="X79" s="609"/>
      <c r="Y79" s="609"/>
      <c r="Z79" s="609"/>
      <c r="AA79" s="8"/>
      <c r="AD79" s="273"/>
    </row>
    <row r="80" spans="1:31" ht="15.75">
      <c r="F80" s="66"/>
      <c r="G80" s="66"/>
      <c r="R80" s="66"/>
      <c r="S80" s="66"/>
    </row>
    <row r="81" spans="6:22" ht="15.75">
      <c r="F81" s="66"/>
      <c r="G81" s="66"/>
      <c r="R81" s="66"/>
      <c r="S81" s="66"/>
      <c r="V81" s="444"/>
    </row>
    <row r="82" spans="6:22" ht="15.75">
      <c r="F82" s="66"/>
      <c r="G82" s="66"/>
      <c r="R82" s="66"/>
      <c r="S82" s="66"/>
    </row>
    <row r="83" spans="6:22" ht="15.75">
      <c r="F83" s="66"/>
      <c r="G83" s="66"/>
      <c r="R83" s="66"/>
      <c r="S83" s="66"/>
    </row>
    <row r="84" spans="6:22" ht="15.75">
      <c r="F84" s="66"/>
      <c r="G84" s="66"/>
      <c r="R84" s="66"/>
      <c r="S84" s="66"/>
    </row>
    <row r="85" spans="6:22" ht="15.75">
      <c r="F85" s="66"/>
      <c r="G85" s="66"/>
      <c r="R85" s="66"/>
      <c r="S85" s="66"/>
    </row>
    <row r="86" spans="6:22" ht="15.75">
      <c r="F86" s="66"/>
      <c r="G86" s="66"/>
      <c r="R86" s="66"/>
      <c r="S86" s="66"/>
    </row>
    <row r="87" spans="6:22" ht="15.75">
      <c r="F87" s="66"/>
      <c r="G87" s="66"/>
      <c r="R87" s="66"/>
      <c r="S87" s="66"/>
    </row>
    <row r="88" spans="6:22" ht="15.75">
      <c r="F88" s="66"/>
      <c r="G88" s="66"/>
      <c r="R88" s="66"/>
      <c r="S88" s="66"/>
    </row>
    <row r="89" spans="6:22" ht="15.75">
      <c r="F89" s="66"/>
      <c r="G89" s="66"/>
      <c r="R89" s="66"/>
      <c r="S89" s="66"/>
    </row>
    <row r="90" spans="6:22" ht="15.75">
      <c r="F90" s="66"/>
      <c r="G90" s="66"/>
      <c r="R90" s="66"/>
      <c r="S90" s="66"/>
    </row>
    <row r="91" spans="6:22" ht="15.75">
      <c r="F91" s="66"/>
      <c r="G91" s="66"/>
      <c r="R91" s="66"/>
      <c r="S91" s="66"/>
    </row>
    <row r="92" spans="6:22" ht="15.75">
      <c r="F92" s="66"/>
      <c r="G92" s="66"/>
      <c r="R92" s="66"/>
      <c r="S92" s="66"/>
    </row>
    <row r="93" spans="6:22" ht="15.75">
      <c r="F93" s="66"/>
      <c r="G93" s="66"/>
      <c r="R93" s="66"/>
      <c r="S93" s="66"/>
    </row>
    <row r="94" spans="6:22" ht="15.75">
      <c r="F94" s="66"/>
      <c r="G94" s="66"/>
      <c r="R94" s="66"/>
      <c r="S94" s="66"/>
    </row>
    <row r="95" spans="6:22" ht="15.75">
      <c r="F95" s="66"/>
      <c r="G95" s="66"/>
      <c r="R95" s="66"/>
      <c r="S95" s="66"/>
    </row>
    <row r="96" spans="6:22" ht="15.75">
      <c r="F96" s="66"/>
      <c r="G96" s="66"/>
      <c r="R96" s="66"/>
      <c r="S96" s="66"/>
    </row>
    <row r="97" spans="6:19" ht="15.75">
      <c r="F97" s="66"/>
      <c r="G97" s="66"/>
      <c r="R97" s="66"/>
      <c r="S97" s="66"/>
    </row>
    <row r="98" spans="6:19" ht="15.75">
      <c r="F98" s="66"/>
      <c r="G98" s="66"/>
      <c r="R98" s="66"/>
      <c r="S98" s="66"/>
    </row>
    <row r="99" spans="6:19" ht="15.75">
      <c r="F99" s="66"/>
      <c r="G99" s="66"/>
      <c r="R99" s="66"/>
      <c r="S99" s="66"/>
    </row>
    <row r="100" spans="6:19" ht="15.75">
      <c r="F100" s="66"/>
      <c r="G100" s="66"/>
      <c r="R100" s="66"/>
      <c r="S100" s="66"/>
    </row>
    <row r="101" spans="6:19" ht="15.75">
      <c r="F101" s="66"/>
      <c r="G101" s="66"/>
      <c r="R101" s="66"/>
      <c r="S101" s="66"/>
    </row>
    <row r="102" spans="6:19" ht="15.75">
      <c r="F102" s="66"/>
      <c r="G102" s="66"/>
      <c r="R102" s="66"/>
      <c r="S102" s="66"/>
    </row>
    <row r="103" spans="6:19" ht="15.75">
      <c r="F103" s="66"/>
      <c r="G103" s="66"/>
      <c r="R103" s="66"/>
      <c r="S103" s="66"/>
    </row>
    <row r="104" spans="6:19" ht="15.75">
      <c r="F104" s="66"/>
      <c r="G104" s="66"/>
      <c r="R104" s="66"/>
      <c r="S104" s="66"/>
    </row>
    <row r="105" spans="6:19" ht="15.75">
      <c r="F105" s="66"/>
      <c r="G105" s="66"/>
      <c r="R105" s="66"/>
      <c r="S105" s="66"/>
    </row>
    <row r="106" spans="6:19" ht="15.75">
      <c r="F106" s="66"/>
      <c r="G106" s="66"/>
      <c r="R106" s="66"/>
      <c r="S106" s="66"/>
    </row>
    <row r="107" spans="6:19" ht="15.75">
      <c r="F107" s="66"/>
      <c r="G107" s="66"/>
      <c r="R107" s="66"/>
      <c r="S107" s="66"/>
    </row>
    <row r="108" spans="6:19" ht="15.75">
      <c r="F108" s="66"/>
      <c r="G108" s="66"/>
      <c r="R108" s="66"/>
      <c r="S108" s="66"/>
    </row>
    <row r="109" spans="6:19" ht="15.75">
      <c r="F109" s="66"/>
      <c r="G109" s="66"/>
      <c r="R109" s="66"/>
      <c r="S109" s="66"/>
    </row>
    <row r="110" spans="6:19" ht="15.75">
      <c r="F110" s="66"/>
      <c r="G110" s="66"/>
      <c r="R110" s="66"/>
      <c r="S110" s="66"/>
    </row>
    <row r="111" spans="6:19" ht="15.75">
      <c r="F111" s="66"/>
      <c r="G111" s="66"/>
      <c r="R111" s="66"/>
      <c r="S111" s="66"/>
    </row>
    <row r="112" spans="6:19" ht="15.75">
      <c r="F112" s="66"/>
      <c r="G112" s="66"/>
      <c r="R112" s="66"/>
      <c r="S112" s="66"/>
    </row>
    <row r="113" spans="6:19" ht="15.75">
      <c r="F113" s="66"/>
      <c r="G113" s="66"/>
      <c r="R113" s="66"/>
      <c r="S113" s="66"/>
    </row>
    <row r="114" spans="6:19" ht="15.75">
      <c r="F114" s="66"/>
      <c r="G114" s="66"/>
      <c r="R114" s="66"/>
      <c r="S114" s="66"/>
    </row>
    <row r="115" spans="6:19" ht="15.75">
      <c r="F115" s="66"/>
      <c r="G115" s="66"/>
      <c r="R115" s="66"/>
      <c r="S115" s="66"/>
    </row>
    <row r="116" spans="6:19" ht="15.75">
      <c r="F116" s="66"/>
      <c r="G116" s="66"/>
      <c r="R116" s="66"/>
      <c r="S116" s="66"/>
    </row>
    <row r="117" spans="6:19" ht="15.75">
      <c r="F117" s="66"/>
      <c r="G117" s="66"/>
      <c r="R117" s="66"/>
      <c r="S117" s="66"/>
    </row>
    <row r="118" spans="6:19" ht="15.75">
      <c r="F118" s="66"/>
      <c r="G118" s="66"/>
      <c r="R118" s="66"/>
      <c r="S118" s="66"/>
    </row>
    <row r="119" spans="6:19" ht="15.75">
      <c r="F119" s="66"/>
      <c r="G119" s="66"/>
      <c r="R119" s="66"/>
      <c r="S119" s="66"/>
    </row>
    <row r="120" spans="6:19" ht="15.75">
      <c r="F120" s="66"/>
      <c r="G120" s="66"/>
      <c r="R120" s="66"/>
      <c r="S120" s="66"/>
    </row>
    <row r="121" spans="6:19" ht="15.75">
      <c r="F121" s="66"/>
      <c r="G121" s="66"/>
      <c r="R121" s="66"/>
      <c r="S121" s="66"/>
    </row>
    <row r="122" spans="6:19" ht="15.75">
      <c r="F122" s="66"/>
      <c r="G122" s="66"/>
      <c r="R122" s="66"/>
      <c r="S122" s="66"/>
    </row>
    <row r="123" spans="6:19" ht="15.75">
      <c r="F123" s="66"/>
      <c r="G123" s="66"/>
      <c r="R123" s="66"/>
      <c r="S123" s="66"/>
    </row>
    <row r="124" spans="6:19" ht="15.75">
      <c r="F124" s="66"/>
      <c r="G124" s="66"/>
      <c r="R124" s="66"/>
      <c r="S124" s="66"/>
    </row>
    <row r="125" spans="6:19" ht="15.75">
      <c r="F125" s="66"/>
      <c r="G125" s="66"/>
      <c r="R125" s="66"/>
      <c r="S125" s="66"/>
    </row>
    <row r="126" spans="6:19" ht="15.75">
      <c r="F126" s="66"/>
      <c r="G126" s="66"/>
      <c r="R126" s="66"/>
      <c r="S126" s="66"/>
    </row>
    <row r="127" spans="6:19" ht="15.75">
      <c r="F127" s="66"/>
      <c r="G127" s="66"/>
      <c r="R127" s="66"/>
      <c r="S127" s="66"/>
    </row>
    <row r="128" spans="6:19" ht="15.75">
      <c r="F128" s="66"/>
      <c r="G128" s="66"/>
      <c r="R128" s="66"/>
      <c r="S128" s="66"/>
    </row>
    <row r="129" spans="6:19" ht="15.75">
      <c r="F129" s="66"/>
      <c r="G129" s="66"/>
      <c r="R129" s="66"/>
      <c r="S129" s="66"/>
    </row>
    <row r="130" spans="6:19" ht="15.75">
      <c r="F130" s="66"/>
      <c r="G130" s="66"/>
      <c r="R130" s="66"/>
      <c r="S130" s="66"/>
    </row>
    <row r="131" spans="6:19" ht="15.75">
      <c r="F131" s="66"/>
      <c r="G131" s="66"/>
      <c r="R131" s="66"/>
      <c r="S131" s="66"/>
    </row>
    <row r="132" spans="6:19" ht="15.75">
      <c r="F132" s="66"/>
      <c r="G132" s="66"/>
      <c r="R132" s="66"/>
      <c r="S132" s="66"/>
    </row>
    <row r="133" spans="6:19" ht="15.75">
      <c r="F133" s="66"/>
      <c r="G133" s="66"/>
      <c r="R133" s="66"/>
      <c r="S133" s="66"/>
    </row>
    <row r="134" spans="6:19" ht="15.75">
      <c r="F134" s="66"/>
      <c r="G134" s="66"/>
      <c r="R134" s="66"/>
      <c r="S134" s="66"/>
    </row>
    <row r="135" spans="6:19" ht="15.75">
      <c r="F135" s="66"/>
      <c r="G135" s="66"/>
      <c r="R135" s="66"/>
      <c r="S135" s="66"/>
    </row>
    <row r="136" spans="6:19" ht="15.75">
      <c r="F136" s="66"/>
      <c r="G136" s="66"/>
      <c r="R136" s="66"/>
      <c r="S136" s="66"/>
    </row>
    <row r="137" spans="6:19" ht="15.75">
      <c r="F137" s="66"/>
      <c r="G137" s="66"/>
      <c r="R137" s="66"/>
      <c r="S137" s="66"/>
    </row>
    <row r="138" spans="6:19" ht="15.75">
      <c r="F138" s="66"/>
      <c r="G138" s="66"/>
      <c r="R138" s="66"/>
      <c r="S138" s="66"/>
    </row>
    <row r="139" spans="6:19" ht="15.75">
      <c r="F139" s="66"/>
      <c r="G139" s="66"/>
      <c r="R139" s="66"/>
      <c r="S139" s="66"/>
    </row>
    <row r="140" spans="6:19" ht="15.75">
      <c r="F140" s="66"/>
      <c r="G140" s="66"/>
      <c r="R140" s="66"/>
      <c r="S140" s="66"/>
    </row>
    <row r="141" spans="6:19" ht="15.75">
      <c r="F141" s="66"/>
      <c r="G141" s="66"/>
      <c r="R141" s="66"/>
      <c r="S141" s="66"/>
    </row>
    <row r="142" spans="6:19" ht="15.75">
      <c r="F142" s="66"/>
      <c r="G142" s="66"/>
      <c r="R142" s="66"/>
      <c r="S142" s="66"/>
    </row>
    <row r="143" spans="6:19" ht="15.75">
      <c r="F143" s="66"/>
      <c r="G143" s="66"/>
      <c r="R143" s="66"/>
      <c r="S143" s="66"/>
    </row>
    <row r="144" spans="6:19" ht="15.75">
      <c r="F144" s="66"/>
      <c r="G144" s="66"/>
      <c r="R144" s="66"/>
      <c r="S144" s="66"/>
    </row>
    <row r="145" spans="6:19" ht="15.75">
      <c r="F145" s="66"/>
      <c r="G145" s="66"/>
      <c r="R145" s="66"/>
      <c r="S145" s="66"/>
    </row>
    <row r="146" spans="6:19" ht="15.75">
      <c r="F146" s="66"/>
      <c r="G146" s="66"/>
      <c r="R146" s="66"/>
      <c r="S146" s="66"/>
    </row>
    <row r="147" spans="6:19" ht="15.75">
      <c r="F147" s="66"/>
      <c r="G147" s="66"/>
      <c r="R147" s="66"/>
      <c r="S147" s="66"/>
    </row>
    <row r="148" spans="6:19" ht="15.75">
      <c r="F148" s="66"/>
      <c r="G148" s="66"/>
      <c r="R148" s="66"/>
      <c r="S148" s="66"/>
    </row>
    <row r="149" spans="6:19" ht="15.75">
      <c r="F149" s="66"/>
      <c r="G149" s="66"/>
      <c r="R149" s="66"/>
      <c r="S149" s="66"/>
    </row>
    <row r="150" spans="6:19" ht="15.75">
      <c r="F150" s="66"/>
      <c r="G150" s="66"/>
      <c r="R150" s="66"/>
      <c r="S150" s="66"/>
    </row>
    <row r="151" spans="6:19" ht="15.75">
      <c r="F151" s="66"/>
      <c r="G151" s="66"/>
      <c r="R151" s="66"/>
      <c r="S151" s="66"/>
    </row>
    <row r="152" spans="6:19" ht="15.75">
      <c r="F152" s="66"/>
      <c r="G152" s="66"/>
      <c r="R152" s="66"/>
      <c r="S152" s="66"/>
    </row>
    <row r="153" spans="6:19" ht="15.75">
      <c r="F153" s="66"/>
      <c r="G153" s="66"/>
      <c r="R153" s="66"/>
      <c r="S153" s="66"/>
    </row>
    <row r="154" spans="6:19" ht="15.75">
      <c r="F154" s="66"/>
      <c r="G154" s="66"/>
      <c r="R154" s="66"/>
      <c r="S154" s="66"/>
    </row>
    <row r="155" spans="6:19" ht="15.75">
      <c r="F155" s="66"/>
      <c r="G155" s="66"/>
      <c r="R155" s="66"/>
      <c r="S155" s="66"/>
    </row>
    <row r="156" spans="6:19" ht="15.75">
      <c r="F156" s="66"/>
      <c r="G156" s="66"/>
      <c r="R156" s="66"/>
      <c r="S156" s="66"/>
    </row>
    <row r="157" spans="6:19" ht="15.75">
      <c r="F157" s="66"/>
      <c r="G157" s="66"/>
      <c r="R157" s="66"/>
      <c r="S157" s="66"/>
    </row>
    <row r="158" spans="6:19" ht="15.75">
      <c r="F158" s="66"/>
      <c r="G158" s="66"/>
      <c r="R158" s="66"/>
      <c r="S158" s="66"/>
    </row>
    <row r="159" spans="6:19" ht="15.75">
      <c r="F159" s="66"/>
      <c r="G159" s="66"/>
      <c r="R159" s="66"/>
      <c r="S159" s="66"/>
    </row>
    <row r="160" spans="6:19" ht="15.75">
      <c r="F160" s="66"/>
      <c r="G160" s="66"/>
      <c r="R160" s="66"/>
      <c r="S160" s="66"/>
    </row>
    <row r="161" spans="6:19" ht="15.75">
      <c r="F161" s="66"/>
      <c r="G161" s="66"/>
      <c r="R161" s="66"/>
      <c r="S161" s="66"/>
    </row>
    <row r="162" spans="6:19" ht="15.75">
      <c r="F162" s="66"/>
      <c r="G162" s="66"/>
      <c r="R162" s="66"/>
      <c r="S162" s="66"/>
    </row>
    <row r="163" spans="6:19" ht="15.75">
      <c r="F163" s="66"/>
      <c r="G163" s="66"/>
      <c r="R163" s="66"/>
      <c r="S163" s="66"/>
    </row>
    <row r="164" spans="6:19" ht="15.75">
      <c r="F164" s="66"/>
      <c r="G164" s="66"/>
      <c r="R164" s="66"/>
      <c r="S164" s="66"/>
    </row>
    <row r="165" spans="6:19" ht="15.75">
      <c r="F165" s="66"/>
      <c r="G165" s="66"/>
      <c r="R165" s="66"/>
      <c r="S165" s="66"/>
    </row>
    <row r="166" spans="6:19" ht="15.75">
      <c r="F166" s="66"/>
      <c r="G166" s="66"/>
      <c r="R166" s="66"/>
      <c r="S166" s="66"/>
    </row>
    <row r="167" spans="6:19" ht="15.75">
      <c r="F167" s="66"/>
      <c r="G167" s="66"/>
      <c r="R167" s="66"/>
      <c r="S167" s="66"/>
    </row>
    <row r="168" spans="6:19" ht="15.75">
      <c r="F168" s="66"/>
      <c r="G168" s="66"/>
      <c r="R168" s="66"/>
      <c r="S168" s="66"/>
    </row>
    <row r="169" spans="6:19" ht="15.75">
      <c r="F169" s="66"/>
      <c r="G169" s="66"/>
      <c r="R169" s="66"/>
      <c r="S169" s="66"/>
    </row>
    <row r="170" spans="6:19" ht="15.75">
      <c r="F170" s="66"/>
      <c r="G170" s="66"/>
      <c r="R170" s="66"/>
      <c r="S170" s="66"/>
    </row>
    <row r="171" spans="6:19" ht="15.75">
      <c r="F171" s="66"/>
      <c r="G171" s="66"/>
      <c r="R171" s="66"/>
      <c r="S171" s="66"/>
    </row>
    <row r="172" spans="6:19" ht="15.75">
      <c r="F172" s="66"/>
      <c r="G172" s="66"/>
      <c r="R172" s="66"/>
      <c r="S172" s="66"/>
    </row>
    <row r="173" spans="6:19" ht="15.75">
      <c r="F173" s="66"/>
      <c r="G173" s="66"/>
      <c r="R173" s="66"/>
      <c r="S173" s="66"/>
    </row>
    <row r="174" spans="6:19" ht="15.75">
      <c r="F174" s="66"/>
      <c r="G174" s="66"/>
      <c r="R174" s="66"/>
      <c r="S174" s="66"/>
    </row>
    <row r="175" spans="6:19" ht="15.75">
      <c r="F175" s="66"/>
      <c r="G175" s="66"/>
      <c r="R175" s="66"/>
      <c r="S175" s="66"/>
    </row>
    <row r="176" spans="6:19" ht="15.75">
      <c r="F176" s="66"/>
      <c r="G176" s="66"/>
      <c r="R176" s="66"/>
      <c r="S176" s="66"/>
    </row>
    <row r="177" spans="6:19" ht="15.75">
      <c r="F177" s="66"/>
      <c r="G177" s="66"/>
      <c r="R177" s="66"/>
      <c r="S177" s="66"/>
    </row>
    <row r="178" spans="6:19" ht="15.75">
      <c r="F178" s="66"/>
      <c r="G178" s="66"/>
      <c r="R178" s="66"/>
      <c r="S178" s="66"/>
    </row>
    <row r="179" spans="6:19" ht="15.75">
      <c r="F179" s="66"/>
      <c r="G179" s="66"/>
      <c r="R179" s="66"/>
      <c r="S179" s="66"/>
    </row>
    <row r="180" spans="6:19" ht="15.75">
      <c r="F180" s="66"/>
      <c r="G180" s="66"/>
      <c r="R180" s="66"/>
      <c r="S180" s="66"/>
    </row>
    <row r="181" spans="6:19" ht="15.75">
      <c r="F181" s="66"/>
      <c r="G181" s="66"/>
      <c r="R181" s="66"/>
      <c r="S181" s="66"/>
    </row>
    <row r="182" spans="6:19" ht="15.75">
      <c r="F182" s="66"/>
      <c r="G182" s="66"/>
      <c r="R182" s="66"/>
      <c r="S182" s="66"/>
    </row>
    <row r="183" spans="6:19" ht="15.75">
      <c r="F183" s="66"/>
      <c r="G183" s="66"/>
      <c r="R183" s="66"/>
      <c r="S183" s="66"/>
    </row>
    <row r="184" spans="6:19" ht="15.75">
      <c r="F184" s="66"/>
      <c r="G184" s="66"/>
      <c r="R184" s="66"/>
      <c r="S184" s="66"/>
    </row>
    <row r="185" spans="6:19" ht="15.75">
      <c r="F185" s="66"/>
      <c r="G185" s="66"/>
      <c r="R185" s="66"/>
      <c r="S185" s="66"/>
    </row>
    <row r="186" spans="6:19" ht="15.75">
      <c r="F186" s="66"/>
      <c r="G186" s="66"/>
      <c r="R186" s="66"/>
      <c r="S186" s="66"/>
    </row>
    <row r="187" spans="6:19" ht="15.75">
      <c r="F187" s="66"/>
      <c r="G187" s="66"/>
      <c r="R187" s="66"/>
      <c r="S187" s="66"/>
    </row>
    <row r="188" spans="6:19" ht="15.75">
      <c r="F188" s="66"/>
      <c r="G188" s="66"/>
      <c r="R188" s="66"/>
      <c r="S188" s="66"/>
    </row>
    <row r="189" spans="6:19" ht="15.75">
      <c r="F189" s="66"/>
      <c r="G189" s="66"/>
      <c r="R189" s="66"/>
      <c r="S189" s="66"/>
    </row>
    <row r="190" spans="6:19" ht="15.75">
      <c r="F190" s="66"/>
      <c r="G190" s="66"/>
      <c r="R190" s="66"/>
      <c r="S190" s="66"/>
    </row>
    <row r="191" spans="6:19" ht="15.75">
      <c r="F191" s="66"/>
      <c r="G191" s="66"/>
      <c r="R191" s="66"/>
      <c r="S191" s="66"/>
    </row>
    <row r="192" spans="6:19" ht="15.75">
      <c r="F192" s="66"/>
      <c r="G192" s="66"/>
      <c r="R192" s="66"/>
      <c r="S192" s="66"/>
    </row>
    <row r="193" spans="6:19" ht="15.75">
      <c r="F193" s="66"/>
      <c r="G193" s="66"/>
      <c r="R193" s="66"/>
      <c r="S193" s="66"/>
    </row>
    <row r="194" spans="6:19" ht="15.75">
      <c r="F194" s="66"/>
      <c r="G194" s="66"/>
      <c r="R194" s="66"/>
      <c r="S194" s="66"/>
    </row>
    <row r="195" spans="6:19" ht="15.75">
      <c r="F195" s="66"/>
      <c r="G195" s="66"/>
      <c r="R195" s="66"/>
      <c r="S195" s="66"/>
    </row>
    <row r="196" spans="6:19" ht="15.75">
      <c r="F196" s="66"/>
      <c r="G196" s="66"/>
      <c r="R196" s="66"/>
      <c r="S196" s="66"/>
    </row>
    <row r="197" spans="6:19" ht="15.75">
      <c r="F197" s="66"/>
      <c r="G197" s="66"/>
      <c r="R197" s="66"/>
      <c r="S197" s="66"/>
    </row>
    <row r="198" spans="6:19" ht="15.75">
      <c r="F198" s="66"/>
      <c r="G198" s="66"/>
      <c r="R198" s="66"/>
      <c r="S198" s="66"/>
    </row>
    <row r="199" spans="6:19" ht="15.75">
      <c r="F199" s="66"/>
      <c r="G199" s="66"/>
      <c r="R199" s="66"/>
      <c r="S199" s="66"/>
    </row>
    <row r="200" spans="6:19" ht="15.75">
      <c r="F200" s="66"/>
      <c r="G200" s="66"/>
      <c r="R200" s="66"/>
      <c r="S200" s="66"/>
    </row>
    <row r="201" spans="6:19" ht="15.75">
      <c r="F201" s="66"/>
      <c r="G201" s="66"/>
      <c r="R201" s="66"/>
      <c r="S201" s="66"/>
    </row>
    <row r="202" spans="6:19" ht="15.75">
      <c r="F202" s="66"/>
      <c r="G202" s="66"/>
      <c r="R202" s="66"/>
      <c r="S202" s="66"/>
    </row>
    <row r="203" spans="6:19" ht="15.75">
      <c r="F203" s="66"/>
      <c r="G203" s="66"/>
      <c r="R203" s="66"/>
      <c r="S203" s="66"/>
    </row>
    <row r="204" spans="6:19" ht="15.75">
      <c r="F204" s="66"/>
      <c r="G204" s="66"/>
      <c r="R204" s="66"/>
      <c r="S204" s="66"/>
    </row>
    <row r="205" spans="6:19" ht="15.75">
      <c r="F205" s="66"/>
      <c r="G205" s="66"/>
      <c r="R205" s="66"/>
      <c r="S205" s="66"/>
    </row>
    <row r="206" spans="6:19" ht="15.75">
      <c r="F206" s="66"/>
      <c r="G206" s="66"/>
      <c r="R206" s="66"/>
      <c r="S206" s="66"/>
    </row>
    <row r="207" spans="6:19" ht="15.75">
      <c r="F207" s="66"/>
      <c r="G207" s="66"/>
      <c r="R207" s="66"/>
      <c r="S207" s="66"/>
    </row>
    <row r="208" spans="6:19" ht="15.75">
      <c r="F208" s="66"/>
      <c r="G208" s="66"/>
      <c r="R208" s="66"/>
      <c r="S208" s="66"/>
    </row>
    <row r="209" spans="6:19" ht="15.75">
      <c r="F209" s="66"/>
      <c r="G209" s="66"/>
      <c r="R209" s="66"/>
      <c r="S209" s="66"/>
    </row>
    <row r="210" spans="6:19" ht="15.75">
      <c r="F210" s="66"/>
      <c r="G210" s="66"/>
      <c r="R210" s="66"/>
      <c r="S210" s="66"/>
    </row>
    <row r="211" spans="6:19" ht="15.75">
      <c r="F211" s="66"/>
      <c r="G211" s="66"/>
      <c r="R211" s="66"/>
      <c r="S211" s="66"/>
    </row>
    <row r="212" spans="6:19" ht="15.75">
      <c r="F212" s="66"/>
      <c r="G212" s="66"/>
      <c r="R212" s="66"/>
      <c r="S212" s="66"/>
    </row>
    <row r="213" spans="6:19" ht="15.75">
      <c r="F213" s="66"/>
      <c r="G213" s="66"/>
      <c r="R213" s="66"/>
      <c r="S213" s="66"/>
    </row>
    <row r="214" spans="6:19" ht="15.75">
      <c r="F214" s="66"/>
      <c r="G214" s="66"/>
      <c r="R214" s="66"/>
      <c r="S214" s="66"/>
    </row>
    <row r="215" spans="6:19" ht="15.75">
      <c r="F215" s="66"/>
      <c r="G215" s="66"/>
      <c r="R215" s="66"/>
      <c r="S215" s="66"/>
    </row>
    <row r="216" spans="6:19" ht="15.75">
      <c r="F216" s="66"/>
      <c r="G216" s="66"/>
      <c r="R216" s="66"/>
      <c r="S216" s="66"/>
    </row>
    <row r="217" spans="6:19" ht="15.75">
      <c r="F217" s="66"/>
      <c r="G217" s="66"/>
      <c r="R217" s="66"/>
      <c r="S217" s="66"/>
    </row>
    <row r="218" spans="6:19" ht="15.75">
      <c r="F218" s="66"/>
      <c r="G218" s="66"/>
      <c r="R218" s="66"/>
      <c r="S218" s="66"/>
    </row>
    <row r="219" spans="6:19" ht="15.75">
      <c r="F219" s="66"/>
      <c r="G219" s="66"/>
      <c r="R219" s="66"/>
      <c r="S219" s="66"/>
    </row>
    <row r="220" spans="6:19" ht="15.75">
      <c r="F220" s="66"/>
      <c r="G220" s="66"/>
      <c r="R220" s="66"/>
      <c r="S220" s="66"/>
    </row>
    <row r="221" spans="6:19" ht="15.75">
      <c r="F221" s="66"/>
      <c r="G221" s="66"/>
      <c r="R221" s="66"/>
      <c r="S221" s="66"/>
    </row>
    <row r="222" spans="6:19" ht="15.75">
      <c r="F222" s="66"/>
      <c r="G222" s="66"/>
      <c r="R222" s="66"/>
      <c r="S222" s="66"/>
    </row>
    <row r="223" spans="6:19" ht="15.75">
      <c r="F223" s="66"/>
      <c r="G223" s="66"/>
      <c r="R223" s="66"/>
      <c r="S223" s="66"/>
    </row>
    <row r="224" spans="6:19" ht="15.75">
      <c r="F224" s="66"/>
      <c r="G224" s="66"/>
      <c r="R224" s="66"/>
      <c r="S224" s="66"/>
    </row>
    <row r="225" spans="6:19" ht="15.75">
      <c r="F225" s="66"/>
      <c r="G225" s="66"/>
      <c r="R225" s="66"/>
      <c r="S225" s="66"/>
    </row>
    <row r="226" spans="6:19" ht="15.75">
      <c r="F226" s="66"/>
      <c r="G226" s="66"/>
      <c r="R226" s="66"/>
      <c r="S226" s="66"/>
    </row>
    <row r="227" spans="6:19" ht="15.75">
      <c r="F227" s="66"/>
      <c r="G227" s="66"/>
      <c r="R227" s="66"/>
      <c r="S227" s="66"/>
    </row>
    <row r="228" spans="6:19" ht="15.75">
      <c r="F228" s="66"/>
      <c r="G228" s="66"/>
      <c r="R228" s="66"/>
      <c r="S228" s="66"/>
    </row>
    <row r="229" spans="6:19" ht="15.75">
      <c r="F229" s="66"/>
      <c r="G229" s="66"/>
      <c r="R229" s="66"/>
      <c r="S229" s="66"/>
    </row>
    <row r="230" spans="6:19" ht="15.75">
      <c r="F230" s="66"/>
      <c r="G230" s="66"/>
      <c r="R230" s="66"/>
      <c r="S230" s="66"/>
    </row>
    <row r="231" spans="6:19" ht="15.75">
      <c r="F231" s="66"/>
      <c r="G231" s="66"/>
      <c r="R231" s="66"/>
      <c r="S231" s="66"/>
    </row>
    <row r="232" spans="6:19" ht="15.75">
      <c r="F232" s="66"/>
      <c r="G232" s="66"/>
      <c r="R232" s="66"/>
      <c r="S232" s="66"/>
    </row>
    <row r="233" spans="6:19" ht="15.75">
      <c r="F233" s="66"/>
      <c r="G233" s="66"/>
      <c r="R233" s="66"/>
      <c r="S233" s="66"/>
    </row>
    <row r="234" spans="6:19" ht="15.75">
      <c r="F234" s="66"/>
      <c r="G234" s="66"/>
      <c r="R234" s="66"/>
      <c r="S234" s="66"/>
    </row>
    <row r="235" spans="6:19" ht="15.75">
      <c r="F235" s="66"/>
      <c r="G235" s="66"/>
      <c r="R235" s="66"/>
      <c r="S235" s="66"/>
    </row>
    <row r="236" spans="6:19" ht="15.75">
      <c r="F236" s="66"/>
      <c r="G236" s="66"/>
      <c r="R236" s="66"/>
      <c r="S236" s="66"/>
    </row>
    <row r="237" spans="6:19" ht="15.75">
      <c r="F237" s="66"/>
      <c r="G237" s="66"/>
      <c r="R237" s="66"/>
      <c r="S237" s="66"/>
    </row>
    <row r="238" spans="6:19" ht="15.75">
      <c r="F238" s="66"/>
      <c r="G238" s="66"/>
      <c r="R238" s="66"/>
      <c r="S238" s="66"/>
    </row>
    <row r="239" spans="6:19" ht="15.75">
      <c r="F239" s="66"/>
      <c r="G239" s="66"/>
      <c r="R239" s="66"/>
      <c r="S239" s="66"/>
    </row>
    <row r="240" spans="6:19" ht="15.75">
      <c r="F240" s="66"/>
      <c r="G240" s="66"/>
      <c r="R240" s="66"/>
      <c r="S240" s="66"/>
    </row>
    <row r="241" spans="6:19" ht="15.75">
      <c r="F241" s="66"/>
      <c r="G241" s="66"/>
      <c r="R241" s="66"/>
      <c r="S241" s="66"/>
    </row>
    <row r="242" spans="6:19" ht="15.75">
      <c r="F242" s="66"/>
      <c r="G242" s="66"/>
      <c r="R242" s="66"/>
      <c r="S242" s="66"/>
    </row>
    <row r="243" spans="6:19" ht="15.75">
      <c r="F243" s="66"/>
      <c r="G243" s="66"/>
      <c r="R243" s="66"/>
      <c r="S243" s="66"/>
    </row>
    <row r="244" spans="6:19" ht="15.75">
      <c r="F244" s="66"/>
      <c r="G244" s="66"/>
      <c r="R244" s="66"/>
      <c r="S244" s="66"/>
    </row>
    <row r="245" spans="6:19" ht="15.75">
      <c r="F245" s="66"/>
      <c r="G245" s="66"/>
      <c r="R245" s="66"/>
      <c r="S245" s="66"/>
    </row>
    <row r="246" spans="6:19" ht="15.75">
      <c r="F246" s="66"/>
      <c r="G246" s="66"/>
      <c r="R246" s="66"/>
      <c r="S246" s="66"/>
    </row>
    <row r="247" spans="6:19" ht="15.75">
      <c r="F247" s="66"/>
      <c r="G247" s="66"/>
      <c r="R247" s="66"/>
      <c r="S247" s="66"/>
    </row>
    <row r="248" spans="6:19" ht="15.75">
      <c r="F248" s="66"/>
      <c r="G248" s="66"/>
      <c r="R248" s="66"/>
      <c r="S248" s="66"/>
    </row>
    <row r="249" spans="6:19" ht="15.75">
      <c r="F249" s="66"/>
      <c r="G249" s="66"/>
      <c r="R249" s="66"/>
      <c r="S249" s="66"/>
    </row>
    <row r="250" spans="6:19" ht="15.75">
      <c r="F250" s="66"/>
      <c r="G250" s="66"/>
      <c r="R250" s="66"/>
      <c r="S250" s="66"/>
    </row>
    <row r="251" spans="6:19" ht="15.75">
      <c r="F251" s="66"/>
      <c r="G251" s="66"/>
      <c r="R251" s="66"/>
      <c r="S251" s="66"/>
    </row>
    <row r="252" spans="6:19" ht="15.75">
      <c r="F252" s="66"/>
      <c r="G252" s="66"/>
      <c r="R252" s="66"/>
      <c r="S252" s="66"/>
    </row>
    <row r="253" spans="6:19" ht="15.75">
      <c r="F253" s="66"/>
      <c r="G253" s="66"/>
      <c r="R253" s="66"/>
      <c r="S253" s="66"/>
    </row>
    <row r="254" spans="6:19" ht="15.75">
      <c r="F254" s="66"/>
      <c r="G254" s="66"/>
      <c r="R254" s="66"/>
      <c r="S254" s="66"/>
    </row>
    <row r="255" spans="6:19" ht="15.75">
      <c r="F255" s="66"/>
      <c r="G255" s="66"/>
      <c r="R255" s="66"/>
      <c r="S255" s="66"/>
    </row>
    <row r="256" spans="6:19" ht="15.75">
      <c r="F256" s="66"/>
      <c r="G256" s="66"/>
      <c r="R256" s="66"/>
      <c r="S256" s="66"/>
    </row>
    <row r="257" spans="6:19" ht="15.75">
      <c r="F257" s="66"/>
      <c r="G257" s="66"/>
      <c r="R257" s="66"/>
      <c r="S257" s="66"/>
    </row>
    <row r="258" spans="6:19" ht="15.75">
      <c r="F258" s="66"/>
      <c r="G258" s="66"/>
      <c r="R258" s="66"/>
      <c r="S258" s="66"/>
    </row>
    <row r="259" spans="6:19" ht="15.75">
      <c r="F259" s="66"/>
      <c r="G259" s="66"/>
      <c r="R259" s="66"/>
      <c r="S259" s="66"/>
    </row>
    <row r="260" spans="6:19" ht="15.75">
      <c r="F260" s="66"/>
      <c r="G260" s="66"/>
      <c r="R260" s="66"/>
      <c r="S260" s="66"/>
    </row>
    <row r="261" spans="6:19" ht="15.75">
      <c r="F261" s="66"/>
      <c r="G261" s="66"/>
      <c r="R261" s="66"/>
      <c r="S261" s="66"/>
    </row>
    <row r="262" spans="6:19" ht="15.75">
      <c r="F262" s="66"/>
      <c r="G262" s="66"/>
      <c r="R262" s="66"/>
      <c r="S262" s="66"/>
    </row>
    <row r="263" spans="6:19" ht="15.75">
      <c r="F263" s="66"/>
      <c r="G263" s="66"/>
      <c r="R263" s="66"/>
      <c r="S263" s="66"/>
    </row>
    <row r="264" spans="6:19" ht="15.75">
      <c r="F264" s="66"/>
      <c r="G264" s="66"/>
      <c r="R264" s="66"/>
      <c r="S264" s="66"/>
    </row>
    <row r="265" spans="6:19" ht="15.75">
      <c r="F265" s="66"/>
      <c r="G265" s="66"/>
      <c r="R265" s="66"/>
      <c r="S265" s="66"/>
    </row>
    <row r="266" spans="6:19" ht="15.75">
      <c r="F266" s="66"/>
      <c r="G266" s="66"/>
      <c r="R266" s="66"/>
      <c r="S266" s="66"/>
    </row>
    <row r="267" spans="6:19" ht="15.75">
      <c r="F267" s="66"/>
      <c r="G267" s="66"/>
      <c r="R267" s="66"/>
      <c r="S267" s="66"/>
    </row>
    <row r="268" spans="6:19" ht="15.75">
      <c r="F268" s="66"/>
      <c r="G268" s="66"/>
      <c r="R268" s="66"/>
      <c r="S268" s="66"/>
    </row>
    <row r="269" spans="6:19" ht="15.75">
      <c r="F269" s="66"/>
      <c r="G269" s="66"/>
      <c r="R269" s="66"/>
      <c r="S269" s="66"/>
    </row>
    <row r="270" spans="6:19" ht="15.75">
      <c r="F270" s="66"/>
      <c r="G270" s="66"/>
      <c r="R270" s="66"/>
      <c r="S270" s="66"/>
    </row>
    <row r="271" spans="6:19" ht="15.75">
      <c r="F271" s="66"/>
      <c r="G271" s="66"/>
      <c r="R271" s="66"/>
      <c r="S271" s="66"/>
    </row>
    <row r="272" spans="6:19" ht="15.75">
      <c r="F272" s="66"/>
      <c r="G272" s="66"/>
      <c r="R272" s="66"/>
      <c r="S272" s="66"/>
    </row>
    <row r="273" spans="6:19" ht="15.75">
      <c r="F273" s="66"/>
      <c r="G273" s="66"/>
      <c r="R273" s="66"/>
      <c r="S273" s="66"/>
    </row>
    <row r="274" spans="6:19" ht="15.75">
      <c r="F274" s="66"/>
      <c r="G274" s="66"/>
      <c r="R274" s="66"/>
      <c r="S274" s="66"/>
    </row>
    <row r="275" spans="6:19" ht="15.75">
      <c r="F275" s="66"/>
      <c r="G275" s="66"/>
      <c r="R275" s="66"/>
      <c r="S275" s="66"/>
    </row>
    <row r="276" spans="6:19" ht="15.75">
      <c r="F276" s="66"/>
      <c r="G276" s="66"/>
      <c r="R276" s="66"/>
      <c r="S276" s="66"/>
    </row>
    <row r="277" spans="6:19" ht="15.75">
      <c r="F277" s="66"/>
      <c r="G277" s="66"/>
      <c r="R277" s="66"/>
      <c r="S277" s="66"/>
    </row>
    <row r="278" spans="6:19" ht="15.75">
      <c r="F278" s="66"/>
      <c r="G278" s="66"/>
      <c r="R278" s="66"/>
      <c r="S278" s="66"/>
    </row>
    <row r="279" spans="6:19" ht="15.75">
      <c r="F279" s="66"/>
      <c r="G279" s="66"/>
      <c r="R279" s="66"/>
      <c r="S279" s="66"/>
    </row>
    <row r="280" spans="6:19" ht="15.75">
      <c r="F280" s="66"/>
      <c r="G280" s="66"/>
      <c r="R280" s="66"/>
      <c r="S280" s="66"/>
    </row>
    <row r="281" spans="6:19" ht="15.75">
      <c r="F281" s="66"/>
      <c r="G281" s="66"/>
      <c r="R281" s="66"/>
      <c r="S281" s="66"/>
    </row>
    <row r="282" spans="6:19" ht="15.75">
      <c r="F282" s="66"/>
      <c r="G282" s="66"/>
      <c r="R282" s="66"/>
      <c r="S282" s="66"/>
    </row>
    <row r="283" spans="6:19" ht="15.75">
      <c r="F283" s="66"/>
      <c r="G283" s="66"/>
      <c r="R283" s="66"/>
      <c r="S283" s="66"/>
    </row>
    <row r="284" spans="6:19" ht="15.75">
      <c r="F284" s="66"/>
      <c r="G284" s="66"/>
      <c r="R284" s="66"/>
      <c r="S284" s="66"/>
    </row>
    <row r="285" spans="6:19" ht="15.75">
      <c r="F285" s="66"/>
      <c r="G285" s="66"/>
      <c r="R285" s="66"/>
      <c r="S285" s="66"/>
    </row>
    <row r="286" spans="6:19" ht="15.75">
      <c r="F286" s="66"/>
      <c r="G286" s="66"/>
      <c r="R286" s="66"/>
      <c r="S286" s="66"/>
    </row>
    <row r="287" spans="6:19" ht="15.75">
      <c r="F287" s="66"/>
      <c r="G287" s="66"/>
      <c r="R287" s="66"/>
      <c r="S287" s="66"/>
    </row>
    <row r="288" spans="6:19" ht="15.75">
      <c r="F288" s="66"/>
      <c r="G288" s="66"/>
      <c r="R288" s="66"/>
      <c r="S288" s="66"/>
    </row>
    <row r="289" spans="6:19" ht="15.75">
      <c r="F289" s="66"/>
      <c r="G289" s="66"/>
      <c r="R289" s="66"/>
      <c r="S289" s="66"/>
    </row>
    <row r="290" spans="6:19" ht="15.75">
      <c r="F290" s="66"/>
      <c r="G290" s="66"/>
      <c r="R290" s="66"/>
      <c r="S290" s="66"/>
    </row>
    <row r="291" spans="6:19" ht="15.75">
      <c r="F291" s="66"/>
      <c r="G291" s="66"/>
      <c r="R291" s="66"/>
      <c r="S291" s="66"/>
    </row>
    <row r="292" spans="6:19" ht="15.75">
      <c r="F292" s="66"/>
      <c r="G292" s="66"/>
      <c r="R292" s="66"/>
      <c r="S292" s="66"/>
    </row>
    <row r="293" spans="6:19" ht="15.75">
      <c r="F293" s="66"/>
      <c r="G293" s="66"/>
      <c r="R293" s="66"/>
      <c r="S293" s="66"/>
    </row>
    <row r="294" spans="6:19" ht="15.75">
      <c r="F294" s="66"/>
      <c r="G294" s="66"/>
      <c r="R294" s="66"/>
      <c r="S294" s="66"/>
    </row>
    <row r="295" spans="6:19" ht="15.75">
      <c r="F295" s="66"/>
      <c r="G295" s="66"/>
      <c r="R295" s="66"/>
      <c r="S295" s="66"/>
    </row>
    <row r="296" spans="6:19" ht="15.75">
      <c r="F296" s="66"/>
      <c r="G296" s="66"/>
      <c r="R296" s="66"/>
      <c r="S296" s="66"/>
    </row>
    <row r="297" spans="6:19" ht="15.75">
      <c r="F297" s="66"/>
      <c r="G297" s="66"/>
      <c r="R297" s="66"/>
      <c r="S297" s="66"/>
    </row>
    <row r="298" spans="6:19" ht="15.75">
      <c r="F298" s="66"/>
      <c r="G298" s="66"/>
      <c r="R298" s="66"/>
      <c r="S298" s="66"/>
    </row>
    <row r="299" spans="6:19" ht="15.75">
      <c r="F299" s="66"/>
      <c r="G299" s="66"/>
      <c r="R299" s="66"/>
      <c r="S299" s="66"/>
    </row>
    <row r="300" spans="6:19" ht="15.75">
      <c r="F300" s="66"/>
      <c r="G300" s="66"/>
      <c r="R300" s="66"/>
      <c r="S300" s="66"/>
    </row>
    <row r="301" spans="6:19" ht="15.75">
      <c r="F301" s="66"/>
      <c r="G301" s="66"/>
      <c r="R301" s="66"/>
      <c r="S301" s="66"/>
    </row>
    <row r="302" spans="6:19" ht="15.75">
      <c r="F302" s="66"/>
      <c r="G302" s="66"/>
      <c r="R302" s="66"/>
      <c r="S302" s="66"/>
    </row>
    <row r="303" spans="6:19" ht="15.75">
      <c r="F303" s="66"/>
      <c r="G303" s="66"/>
      <c r="R303" s="66"/>
      <c r="S303" s="66"/>
    </row>
    <row r="304" spans="6:19" ht="15.75">
      <c r="F304" s="66"/>
      <c r="G304" s="66"/>
      <c r="R304" s="66"/>
      <c r="S304" s="66"/>
    </row>
    <row r="305" spans="6:19" ht="15.75">
      <c r="F305" s="66"/>
      <c r="G305" s="66"/>
      <c r="R305" s="66"/>
      <c r="S305" s="66"/>
    </row>
    <row r="306" spans="6:19" ht="15.75">
      <c r="F306" s="66"/>
      <c r="G306" s="66"/>
      <c r="R306" s="66"/>
      <c r="S306" s="66"/>
    </row>
    <row r="307" spans="6:19" ht="15.75">
      <c r="F307" s="66"/>
      <c r="G307" s="66"/>
      <c r="R307" s="66"/>
      <c r="S307" s="66"/>
    </row>
    <row r="308" spans="6:19" ht="15.75">
      <c r="F308" s="66"/>
      <c r="G308" s="66"/>
      <c r="R308" s="66"/>
      <c r="S308" s="66"/>
    </row>
    <row r="309" spans="6:19" ht="15.75">
      <c r="F309" s="66"/>
      <c r="G309" s="66"/>
      <c r="R309" s="66"/>
      <c r="S309" s="66"/>
    </row>
    <row r="310" spans="6:19" ht="15.75">
      <c r="F310" s="66"/>
      <c r="G310" s="66"/>
      <c r="R310" s="66"/>
      <c r="S310" s="66"/>
    </row>
    <row r="311" spans="6:19" ht="15.75">
      <c r="F311" s="66"/>
      <c r="G311" s="66"/>
      <c r="R311" s="66"/>
      <c r="S311" s="66"/>
    </row>
    <row r="312" spans="6:19" ht="15.75">
      <c r="F312" s="66"/>
      <c r="G312" s="66"/>
      <c r="R312" s="66"/>
      <c r="S312" s="66"/>
    </row>
    <row r="313" spans="6:19" ht="15.75">
      <c r="F313" s="66"/>
      <c r="G313" s="66"/>
      <c r="R313" s="66"/>
      <c r="S313" s="66"/>
    </row>
    <row r="314" spans="6:19" ht="15.75">
      <c r="F314" s="66"/>
      <c r="G314" s="66"/>
      <c r="R314" s="66"/>
      <c r="S314" s="66"/>
    </row>
    <row r="315" spans="6:19" ht="15.75">
      <c r="F315" s="66"/>
      <c r="G315" s="66"/>
      <c r="R315" s="66"/>
      <c r="S315" s="66"/>
    </row>
    <row r="316" spans="6:19" ht="15.75">
      <c r="F316" s="66"/>
      <c r="G316" s="66"/>
      <c r="R316" s="66"/>
      <c r="S316" s="66"/>
    </row>
    <row r="317" spans="6:19" ht="15.75">
      <c r="F317" s="66"/>
      <c r="G317" s="66"/>
      <c r="R317" s="66"/>
      <c r="S317" s="66"/>
    </row>
    <row r="318" spans="6:19" ht="15.75">
      <c r="F318" s="66"/>
      <c r="G318" s="66"/>
      <c r="R318" s="66"/>
      <c r="S318" s="66"/>
    </row>
    <row r="319" spans="6:19" ht="15.75">
      <c r="F319" s="66"/>
      <c r="G319" s="66"/>
      <c r="R319" s="66"/>
      <c r="S319" s="66"/>
    </row>
    <row r="320" spans="6:19" ht="15.75">
      <c r="F320" s="66"/>
      <c r="G320" s="66"/>
      <c r="R320" s="66"/>
      <c r="S320" s="66"/>
    </row>
    <row r="321" spans="6:19" ht="15.75">
      <c r="F321" s="66"/>
      <c r="G321" s="66"/>
      <c r="R321" s="66"/>
      <c r="S321" s="66"/>
    </row>
    <row r="322" spans="6:19" ht="15.75">
      <c r="F322" s="66"/>
      <c r="G322" s="66"/>
      <c r="R322" s="66"/>
      <c r="S322" s="66"/>
    </row>
    <row r="323" spans="6:19" ht="15.75">
      <c r="F323" s="66"/>
      <c r="G323" s="66"/>
      <c r="R323" s="66"/>
      <c r="S323" s="66"/>
    </row>
    <row r="324" spans="6:19" ht="15.75">
      <c r="F324" s="66"/>
      <c r="G324" s="66"/>
      <c r="R324" s="66"/>
      <c r="S324" s="66"/>
    </row>
    <row r="325" spans="6:19" ht="15.75">
      <c r="F325" s="66"/>
      <c r="G325" s="66"/>
      <c r="R325" s="66"/>
      <c r="S325" s="66"/>
    </row>
    <row r="326" spans="6:19" ht="15.75">
      <c r="F326" s="66"/>
      <c r="G326" s="66"/>
      <c r="R326" s="66"/>
      <c r="S326" s="66"/>
    </row>
    <row r="327" spans="6:19" ht="15.75">
      <c r="F327" s="66"/>
      <c r="G327" s="66"/>
      <c r="R327" s="66"/>
      <c r="S327" s="66"/>
    </row>
    <row r="328" spans="6:19" ht="15.75">
      <c r="F328" s="66"/>
      <c r="G328" s="66"/>
      <c r="R328" s="66"/>
      <c r="S328" s="66"/>
    </row>
    <row r="329" spans="6:19" ht="15.75">
      <c r="F329" s="66"/>
      <c r="G329" s="66"/>
      <c r="R329" s="66"/>
      <c r="S329" s="66"/>
    </row>
    <row r="330" spans="6:19" ht="15.75">
      <c r="F330" s="66"/>
      <c r="G330" s="66"/>
      <c r="R330" s="66"/>
      <c r="S330" s="66"/>
    </row>
    <row r="331" spans="6:19" ht="15.75">
      <c r="F331" s="66"/>
      <c r="G331" s="66"/>
      <c r="R331" s="66"/>
      <c r="S331" s="66"/>
    </row>
    <row r="332" spans="6:19" ht="15.75">
      <c r="F332" s="66"/>
      <c r="G332" s="66"/>
      <c r="R332" s="66"/>
      <c r="S332" s="66"/>
    </row>
    <row r="333" spans="6:19" ht="15.75">
      <c r="F333" s="66"/>
      <c r="G333" s="66"/>
      <c r="R333" s="66"/>
      <c r="S333" s="66"/>
    </row>
    <row r="334" spans="6:19" ht="15.75">
      <c r="F334" s="66"/>
      <c r="G334" s="66"/>
      <c r="R334" s="66"/>
      <c r="S334" s="66"/>
    </row>
    <row r="335" spans="6:19" ht="15.75">
      <c r="F335" s="66"/>
      <c r="G335" s="66"/>
      <c r="R335" s="66"/>
      <c r="S335" s="66"/>
    </row>
    <row r="336" spans="6:19" ht="15.75">
      <c r="F336" s="66"/>
      <c r="G336" s="66"/>
      <c r="R336" s="66"/>
      <c r="S336" s="66"/>
    </row>
    <row r="337" spans="6:19" ht="15.75">
      <c r="F337" s="66"/>
      <c r="G337" s="66"/>
      <c r="R337" s="66"/>
      <c r="S337" s="66"/>
    </row>
    <row r="338" spans="6:19" ht="15.75">
      <c r="F338" s="66"/>
      <c r="G338" s="66"/>
      <c r="R338" s="66"/>
      <c r="S338" s="66"/>
    </row>
    <row r="339" spans="6:19" ht="15.75">
      <c r="F339" s="66"/>
      <c r="G339" s="66"/>
      <c r="R339" s="66"/>
      <c r="S339" s="66"/>
    </row>
    <row r="340" spans="6:19" ht="15.75">
      <c r="F340" s="66"/>
      <c r="G340" s="66"/>
      <c r="R340" s="66"/>
      <c r="S340" s="66"/>
    </row>
    <row r="341" spans="6:19" ht="15.75">
      <c r="F341" s="66"/>
      <c r="G341" s="66"/>
      <c r="R341" s="66"/>
      <c r="S341" s="66"/>
    </row>
    <row r="342" spans="6:19" ht="15.75">
      <c r="F342" s="66"/>
      <c r="G342" s="66"/>
      <c r="R342" s="66"/>
      <c r="S342" s="66"/>
    </row>
    <row r="343" spans="6:19" ht="15.75">
      <c r="F343" s="66"/>
      <c r="G343" s="66"/>
      <c r="R343" s="66"/>
      <c r="S343" s="66"/>
    </row>
    <row r="344" spans="6:19" ht="15.75">
      <c r="F344" s="66"/>
      <c r="G344" s="66"/>
      <c r="R344" s="66"/>
      <c r="S344" s="66"/>
    </row>
    <row r="345" spans="6:19" ht="15.75">
      <c r="F345" s="66"/>
      <c r="G345" s="66"/>
      <c r="R345" s="66"/>
      <c r="S345" s="66"/>
    </row>
    <row r="346" spans="6:19" ht="15.75">
      <c r="F346" s="66"/>
      <c r="G346" s="66"/>
      <c r="R346" s="66"/>
      <c r="S346" s="66"/>
    </row>
    <row r="347" spans="6:19" ht="15.75">
      <c r="F347" s="66"/>
      <c r="G347" s="66"/>
      <c r="R347" s="66"/>
      <c r="S347" s="66"/>
    </row>
    <row r="348" spans="6:19" ht="15.75">
      <c r="F348" s="66"/>
      <c r="G348" s="66"/>
      <c r="R348" s="66"/>
      <c r="S348" s="66"/>
    </row>
    <row r="349" spans="6:19" ht="15.75">
      <c r="F349" s="66"/>
      <c r="G349" s="66"/>
      <c r="R349" s="66"/>
      <c r="S349" s="66"/>
    </row>
    <row r="350" spans="6:19" ht="15.75">
      <c r="F350" s="66"/>
      <c r="G350" s="66"/>
      <c r="R350" s="66"/>
      <c r="S350" s="66"/>
    </row>
    <row r="351" spans="6:19" ht="15.75">
      <c r="F351" s="66"/>
      <c r="G351" s="66"/>
      <c r="R351" s="66"/>
      <c r="S351" s="66"/>
    </row>
    <row r="352" spans="6:19" ht="15.75">
      <c r="F352" s="66"/>
      <c r="G352" s="66"/>
      <c r="R352" s="66"/>
      <c r="S352" s="66"/>
    </row>
    <row r="353" spans="6:19" ht="15.75">
      <c r="F353" s="66"/>
      <c r="G353" s="66"/>
      <c r="R353" s="66"/>
      <c r="S353" s="66"/>
    </row>
    <row r="354" spans="6:19" ht="15.75">
      <c r="F354" s="66"/>
      <c r="G354" s="66"/>
      <c r="R354" s="66"/>
      <c r="S354" s="66"/>
    </row>
    <row r="355" spans="6:19" ht="15.75">
      <c r="F355" s="66"/>
      <c r="G355" s="66"/>
      <c r="R355" s="66"/>
      <c r="S355" s="66"/>
    </row>
    <row r="356" spans="6:19" ht="15.75">
      <c r="F356" s="66"/>
      <c r="G356" s="66"/>
      <c r="R356" s="66"/>
      <c r="S356" s="66"/>
    </row>
    <row r="357" spans="6:19" ht="15.75">
      <c r="F357" s="66"/>
      <c r="G357" s="66"/>
      <c r="R357" s="66"/>
      <c r="S357" s="66"/>
    </row>
    <row r="358" spans="6:19" ht="15.75">
      <c r="F358" s="66"/>
      <c r="G358" s="66"/>
      <c r="R358" s="66"/>
      <c r="S358" s="66"/>
    </row>
    <row r="359" spans="6:19" ht="15.75">
      <c r="F359" s="66"/>
      <c r="G359" s="66"/>
      <c r="R359" s="66"/>
      <c r="S359" s="66"/>
    </row>
    <row r="360" spans="6:19" ht="15.75">
      <c r="F360" s="66"/>
      <c r="G360" s="66"/>
      <c r="R360" s="66"/>
      <c r="S360" s="66"/>
    </row>
    <row r="361" spans="6:19" ht="15.75">
      <c r="F361" s="66"/>
      <c r="G361" s="66"/>
      <c r="R361" s="66"/>
      <c r="S361" s="66"/>
    </row>
    <row r="362" spans="6:19" ht="15.75">
      <c r="F362" s="66"/>
      <c r="G362" s="66"/>
      <c r="R362" s="66"/>
      <c r="S362" s="66"/>
    </row>
    <row r="363" spans="6:19" ht="15.75">
      <c r="F363" s="66"/>
      <c r="G363" s="66"/>
      <c r="R363" s="66"/>
      <c r="S363" s="66"/>
    </row>
    <row r="364" spans="6:19" ht="15.75">
      <c r="F364" s="66"/>
      <c r="G364" s="66"/>
      <c r="R364" s="66"/>
      <c r="S364" s="66"/>
    </row>
    <row r="365" spans="6:19" ht="15.75">
      <c r="F365" s="66"/>
      <c r="G365" s="66"/>
      <c r="R365" s="66"/>
      <c r="S365" s="66"/>
    </row>
    <row r="366" spans="6:19" ht="15.75">
      <c r="F366" s="66"/>
      <c r="G366" s="66"/>
      <c r="R366" s="66"/>
      <c r="S366" s="66"/>
    </row>
    <row r="367" spans="6:19" ht="15.75">
      <c r="F367" s="66"/>
      <c r="G367" s="66"/>
      <c r="R367" s="66"/>
      <c r="S367" s="66"/>
    </row>
    <row r="368" spans="6:19" ht="15.75">
      <c r="F368" s="66"/>
      <c r="G368" s="66"/>
      <c r="R368" s="66"/>
      <c r="S368" s="66"/>
    </row>
    <row r="369" spans="6:19" ht="15.75">
      <c r="F369" s="66"/>
      <c r="G369" s="66"/>
      <c r="R369" s="66"/>
      <c r="S369" s="66"/>
    </row>
    <row r="370" spans="6:19" ht="15.75">
      <c r="F370" s="66"/>
      <c r="G370" s="66"/>
      <c r="R370" s="66"/>
      <c r="S370" s="66"/>
    </row>
    <row r="371" spans="6:19" ht="15.75">
      <c r="F371" s="66"/>
      <c r="G371" s="66"/>
      <c r="R371" s="66"/>
      <c r="S371" s="66"/>
    </row>
    <row r="372" spans="6:19" ht="15.75">
      <c r="F372" s="66"/>
      <c r="G372" s="66"/>
      <c r="R372" s="66"/>
      <c r="S372" s="66"/>
    </row>
    <row r="373" spans="6:19" ht="15.75">
      <c r="F373" s="66"/>
      <c r="G373" s="66"/>
      <c r="R373" s="66"/>
      <c r="S373" s="66"/>
    </row>
    <row r="374" spans="6:19" ht="15.75">
      <c r="F374" s="66"/>
      <c r="G374" s="66"/>
      <c r="R374" s="66"/>
      <c r="S374" s="66"/>
    </row>
    <row r="375" spans="6:19" ht="15.75">
      <c r="F375" s="66"/>
      <c r="G375" s="66"/>
      <c r="R375" s="66"/>
      <c r="S375" s="66"/>
    </row>
    <row r="376" spans="6:19" ht="15.75">
      <c r="F376" s="66"/>
      <c r="G376" s="66"/>
      <c r="R376" s="66"/>
      <c r="S376" s="66"/>
    </row>
    <row r="377" spans="6:19" ht="15.75">
      <c r="F377" s="66"/>
      <c r="G377" s="66"/>
      <c r="R377" s="66"/>
      <c r="S377" s="66"/>
    </row>
    <row r="378" spans="6:19" ht="15.75">
      <c r="F378" s="66"/>
      <c r="G378" s="66"/>
      <c r="R378" s="66"/>
      <c r="S378" s="66"/>
    </row>
    <row r="379" spans="6:19" ht="15.75">
      <c r="F379" s="66"/>
      <c r="G379" s="66"/>
      <c r="R379" s="66"/>
      <c r="S379" s="66"/>
    </row>
    <row r="380" spans="6:19" ht="15.75">
      <c r="F380" s="66"/>
      <c r="G380" s="66"/>
      <c r="R380" s="66"/>
      <c r="S380" s="66"/>
    </row>
    <row r="381" spans="6:19" ht="15.75">
      <c r="F381" s="66"/>
      <c r="G381" s="66"/>
      <c r="R381" s="66"/>
      <c r="S381" s="66"/>
    </row>
    <row r="382" spans="6:19" ht="15.75">
      <c r="F382" s="66"/>
      <c r="G382" s="66"/>
      <c r="R382" s="66"/>
      <c r="S382" s="66"/>
    </row>
    <row r="383" spans="6:19" ht="15.75">
      <c r="F383" s="66"/>
      <c r="G383" s="66"/>
      <c r="R383" s="66"/>
      <c r="S383" s="66"/>
    </row>
    <row r="384" spans="6:19" ht="15.75">
      <c r="F384" s="66"/>
      <c r="G384" s="66"/>
      <c r="R384" s="66"/>
      <c r="S384" s="66"/>
    </row>
    <row r="385" spans="6:19" ht="15.75">
      <c r="F385" s="66"/>
      <c r="G385" s="66"/>
      <c r="R385" s="66"/>
      <c r="S385" s="66"/>
    </row>
    <row r="386" spans="6:19" ht="15.75">
      <c r="F386" s="66"/>
      <c r="G386" s="66"/>
      <c r="R386" s="66"/>
      <c r="S386" s="66"/>
    </row>
    <row r="387" spans="6:19" ht="15.75">
      <c r="F387" s="66"/>
      <c r="G387" s="66"/>
      <c r="R387" s="66"/>
      <c r="S387" s="66"/>
    </row>
    <row r="388" spans="6:19" ht="15.75">
      <c r="F388" s="66"/>
      <c r="G388" s="66"/>
      <c r="R388" s="66"/>
      <c r="S388" s="66"/>
    </row>
    <row r="389" spans="6:19" ht="15.75">
      <c r="F389" s="66"/>
      <c r="G389" s="66"/>
      <c r="R389" s="66"/>
      <c r="S389" s="66"/>
    </row>
    <row r="390" spans="6:19" ht="15.75">
      <c r="F390" s="66"/>
      <c r="G390" s="66"/>
      <c r="R390" s="66"/>
      <c r="S390" s="66"/>
    </row>
    <row r="391" spans="6:19" ht="15.75">
      <c r="F391" s="66"/>
      <c r="G391" s="66"/>
      <c r="R391" s="66"/>
      <c r="S391" s="66"/>
    </row>
    <row r="392" spans="6:19" ht="15.75">
      <c r="F392" s="66"/>
      <c r="G392" s="66"/>
      <c r="R392" s="66"/>
      <c r="S392" s="66"/>
    </row>
    <row r="393" spans="6:19" ht="15.75">
      <c r="F393" s="66"/>
      <c r="G393" s="66"/>
      <c r="R393" s="66"/>
      <c r="S393" s="66"/>
    </row>
    <row r="394" spans="6:19" ht="15.75">
      <c r="F394" s="66"/>
      <c r="G394" s="66"/>
      <c r="R394" s="66"/>
      <c r="S394" s="66"/>
    </row>
    <row r="395" spans="6:19" ht="15.75">
      <c r="F395" s="66"/>
      <c r="G395" s="66"/>
      <c r="R395" s="66"/>
      <c r="S395" s="66"/>
    </row>
    <row r="396" spans="6:19" ht="15.75">
      <c r="F396" s="66"/>
      <c r="G396" s="66"/>
      <c r="R396" s="66"/>
      <c r="S396" s="66"/>
    </row>
    <row r="397" spans="6:19" ht="15.75">
      <c r="F397" s="66"/>
      <c r="G397" s="66"/>
      <c r="R397" s="66"/>
      <c r="S397" s="66"/>
    </row>
    <row r="398" spans="6:19" ht="15.75">
      <c r="F398" s="66"/>
      <c r="G398" s="66"/>
      <c r="R398" s="66"/>
      <c r="S398" s="66"/>
    </row>
    <row r="399" spans="6:19" ht="15.75">
      <c r="F399" s="66"/>
      <c r="G399" s="66"/>
      <c r="R399" s="66"/>
      <c r="S399" s="66"/>
    </row>
    <row r="400" spans="6:19" ht="15.75">
      <c r="F400" s="66"/>
      <c r="G400" s="66"/>
      <c r="R400" s="66"/>
      <c r="S400" s="66"/>
    </row>
    <row r="401" spans="6:19" ht="15.75">
      <c r="F401" s="66"/>
      <c r="G401" s="66"/>
      <c r="R401" s="66"/>
      <c r="S401" s="66"/>
    </row>
    <row r="402" spans="6:19" ht="15.75">
      <c r="F402" s="66"/>
      <c r="G402" s="66"/>
      <c r="R402" s="66"/>
      <c r="S402" s="66"/>
    </row>
    <row r="403" spans="6:19" ht="15.75">
      <c r="F403" s="66"/>
      <c r="G403" s="66"/>
      <c r="R403" s="66"/>
      <c r="S403" s="66"/>
    </row>
    <row r="404" spans="6:19" ht="15.75">
      <c r="F404" s="66"/>
      <c r="G404" s="66"/>
      <c r="R404" s="66"/>
      <c r="S404" s="66"/>
    </row>
    <row r="405" spans="6:19" ht="15.75">
      <c r="F405" s="66"/>
      <c r="G405" s="66"/>
      <c r="R405" s="66"/>
      <c r="S405" s="66"/>
    </row>
    <row r="406" spans="6:19" ht="15.75">
      <c r="F406" s="66"/>
      <c r="G406" s="66"/>
      <c r="R406" s="66"/>
      <c r="S406" s="66"/>
    </row>
    <row r="407" spans="6:19" ht="15.75">
      <c r="F407" s="66"/>
      <c r="G407" s="66"/>
      <c r="R407" s="66"/>
      <c r="S407" s="66"/>
    </row>
    <row r="408" spans="6:19" ht="15.75">
      <c r="F408" s="66"/>
      <c r="G408" s="66"/>
      <c r="R408" s="66"/>
      <c r="S408" s="66"/>
    </row>
    <row r="409" spans="6:19" ht="15.75">
      <c r="F409" s="66"/>
      <c r="G409" s="66"/>
      <c r="R409" s="66"/>
      <c r="S409" s="66"/>
    </row>
    <row r="410" spans="6:19" ht="15.75">
      <c r="F410" s="66"/>
      <c r="G410" s="66"/>
      <c r="R410" s="66"/>
      <c r="S410" s="66"/>
    </row>
    <row r="411" spans="6:19" ht="15.75">
      <c r="F411" s="66"/>
      <c r="G411" s="66"/>
      <c r="R411" s="66"/>
      <c r="S411" s="66"/>
    </row>
    <row r="412" spans="6:19" ht="15.75">
      <c r="F412" s="66"/>
      <c r="G412" s="66"/>
      <c r="R412" s="66"/>
      <c r="S412" s="66"/>
    </row>
    <row r="413" spans="6:19" ht="15.75">
      <c r="F413" s="66"/>
      <c r="G413" s="66"/>
      <c r="R413" s="66"/>
      <c r="S413" s="66"/>
    </row>
    <row r="414" spans="6:19" ht="15.75">
      <c r="F414" s="66"/>
      <c r="G414" s="66"/>
      <c r="R414" s="66"/>
      <c r="S414" s="66"/>
    </row>
    <row r="415" spans="6:19" ht="15.75">
      <c r="F415" s="66"/>
      <c r="G415" s="66"/>
      <c r="R415" s="66"/>
      <c r="S415" s="66"/>
    </row>
    <row r="416" spans="6:19" ht="15.75">
      <c r="F416" s="66"/>
      <c r="G416" s="66"/>
      <c r="R416" s="66"/>
      <c r="S416" s="66"/>
    </row>
    <row r="417" spans="6:19" ht="15.75">
      <c r="F417" s="66"/>
      <c r="G417" s="66"/>
      <c r="R417" s="66"/>
      <c r="S417" s="66"/>
    </row>
    <row r="418" spans="6:19" ht="15.75">
      <c r="F418" s="66"/>
      <c r="G418" s="66"/>
      <c r="R418" s="66"/>
      <c r="S418" s="66"/>
    </row>
    <row r="419" spans="6:19" ht="15.75">
      <c r="F419" s="66"/>
      <c r="G419" s="66"/>
      <c r="R419" s="66"/>
      <c r="S419" s="66"/>
    </row>
    <row r="420" spans="6:19" ht="15.75">
      <c r="F420" s="66"/>
      <c r="G420" s="66"/>
      <c r="R420" s="66"/>
      <c r="S420" s="66"/>
    </row>
    <row r="421" spans="6:19" ht="15.75">
      <c r="F421" s="66"/>
      <c r="G421" s="66"/>
      <c r="R421" s="66"/>
      <c r="S421" s="66"/>
    </row>
    <row r="422" spans="6:19" ht="15.75">
      <c r="F422" s="66"/>
      <c r="G422" s="66"/>
      <c r="R422" s="66"/>
      <c r="S422" s="66"/>
    </row>
    <row r="423" spans="6:19" ht="15.75">
      <c r="F423" s="66"/>
      <c r="G423" s="66"/>
      <c r="R423" s="66"/>
      <c r="S423" s="66"/>
    </row>
    <row r="424" spans="6:19" ht="15.75">
      <c r="F424" s="66"/>
      <c r="G424" s="66"/>
      <c r="R424" s="66"/>
      <c r="S424" s="66"/>
    </row>
    <row r="425" spans="6:19" ht="15.75">
      <c r="F425" s="66"/>
      <c r="G425" s="66"/>
      <c r="R425" s="66"/>
      <c r="S425" s="66"/>
    </row>
    <row r="426" spans="6:19" ht="15.75">
      <c r="F426" s="66"/>
      <c r="G426" s="66"/>
      <c r="R426" s="66"/>
      <c r="S426" s="66"/>
    </row>
    <row r="427" spans="6:19" ht="15.75">
      <c r="F427" s="66"/>
      <c r="G427" s="66"/>
      <c r="R427" s="66"/>
      <c r="S427" s="66"/>
    </row>
    <row r="428" spans="6:19" ht="15.75">
      <c r="F428" s="66"/>
      <c r="G428" s="66"/>
      <c r="R428" s="66"/>
      <c r="S428" s="66"/>
    </row>
    <row r="429" spans="6:19" ht="15.75">
      <c r="F429" s="66"/>
      <c r="G429" s="66"/>
      <c r="R429" s="66"/>
      <c r="S429" s="66"/>
    </row>
    <row r="430" spans="6:19" ht="15.75">
      <c r="F430" s="66"/>
      <c r="G430" s="66"/>
      <c r="R430" s="66"/>
      <c r="S430" s="66"/>
    </row>
    <row r="431" spans="6:19" ht="15.75">
      <c r="F431" s="66"/>
      <c r="G431" s="66"/>
      <c r="R431" s="66"/>
      <c r="S431" s="66"/>
    </row>
    <row r="432" spans="6:19" ht="15.75">
      <c r="F432" s="66"/>
      <c r="G432" s="66"/>
      <c r="R432" s="66"/>
      <c r="S432" s="66"/>
    </row>
    <row r="433" spans="6:19" ht="15.75">
      <c r="F433" s="66"/>
      <c r="G433" s="66"/>
      <c r="R433" s="66"/>
      <c r="S433" s="66"/>
    </row>
    <row r="434" spans="6:19" ht="15.75">
      <c r="F434" s="66"/>
      <c r="G434" s="66"/>
      <c r="R434" s="66"/>
      <c r="S434" s="66"/>
    </row>
    <row r="435" spans="6:19" ht="15.75">
      <c r="F435" s="66"/>
      <c r="G435" s="66"/>
      <c r="R435" s="66"/>
      <c r="S435" s="66"/>
    </row>
    <row r="436" spans="6:19" ht="15.75">
      <c r="F436" s="66"/>
      <c r="G436" s="66"/>
      <c r="R436" s="66"/>
      <c r="S436" s="66"/>
    </row>
    <row r="437" spans="6:19" ht="15.75">
      <c r="F437" s="66"/>
      <c r="G437" s="66"/>
      <c r="R437" s="66"/>
      <c r="S437" s="66"/>
    </row>
    <row r="438" spans="6:19" ht="15.75">
      <c r="F438" s="66"/>
      <c r="G438" s="66"/>
      <c r="R438" s="66"/>
      <c r="S438" s="66"/>
    </row>
    <row r="439" spans="6:19" ht="15.75">
      <c r="F439" s="66"/>
      <c r="G439" s="66"/>
      <c r="R439" s="66"/>
      <c r="S439" s="66"/>
    </row>
    <row r="440" spans="6:19" ht="15.75">
      <c r="F440" s="66"/>
      <c r="G440" s="66"/>
      <c r="R440" s="66"/>
      <c r="S440" s="66"/>
    </row>
    <row r="441" spans="6:19" ht="15.75">
      <c r="F441" s="66"/>
      <c r="G441" s="66"/>
      <c r="R441" s="66"/>
      <c r="S441" s="66"/>
    </row>
    <row r="442" spans="6:19" ht="15.75">
      <c r="F442" s="66"/>
      <c r="G442" s="66"/>
      <c r="R442" s="66"/>
      <c r="S442" s="66"/>
    </row>
    <row r="443" spans="6:19" ht="15.75">
      <c r="F443" s="66"/>
      <c r="G443" s="66"/>
      <c r="R443" s="66"/>
      <c r="S443" s="66"/>
    </row>
    <row r="444" spans="6:19" ht="15.75">
      <c r="F444" s="66"/>
      <c r="G444" s="66"/>
      <c r="R444" s="66"/>
      <c r="S444" s="66"/>
    </row>
    <row r="445" spans="6:19" ht="15.75">
      <c r="F445" s="66"/>
      <c r="G445" s="66"/>
      <c r="R445" s="66"/>
      <c r="S445" s="66"/>
    </row>
    <row r="446" spans="6:19" ht="15.75">
      <c r="F446" s="66"/>
      <c r="G446" s="66"/>
      <c r="R446" s="66"/>
      <c r="S446" s="66"/>
    </row>
    <row r="447" spans="6:19" ht="15.75">
      <c r="F447" s="66"/>
      <c r="G447" s="66"/>
      <c r="R447" s="66"/>
      <c r="S447" s="66"/>
    </row>
    <row r="448" spans="6:19" ht="15.75">
      <c r="F448" s="66"/>
      <c r="G448" s="66"/>
      <c r="R448" s="66"/>
      <c r="S448" s="66"/>
    </row>
    <row r="449" spans="6:19" ht="15.75">
      <c r="F449" s="66"/>
      <c r="G449" s="66"/>
      <c r="R449" s="66"/>
      <c r="S449" s="66"/>
    </row>
    <row r="450" spans="6:19" ht="15.75">
      <c r="F450" s="66"/>
      <c r="G450" s="66"/>
      <c r="R450" s="66"/>
      <c r="S450" s="66"/>
    </row>
    <row r="451" spans="6:19" ht="15.75">
      <c r="F451" s="66"/>
      <c r="G451" s="66"/>
      <c r="R451" s="66"/>
      <c r="S451" s="66"/>
    </row>
    <row r="452" spans="6:19" ht="15.75">
      <c r="F452" s="66"/>
      <c r="G452" s="66"/>
      <c r="R452" s="66"/>
      <c r="S452" s="66"/>
    </row>
    <row r="453" spans="6:19" ht="15.75">
      <c r="F453" s="66"/>
      <c r="G453" s="66"/>
      <c r="R453" s="66"/>
      <c r="S453" s="66"/>
    </row>
    <row r="454" spans="6:19" ht="15.75">
      <c r="F454" s="66"/>
      <c r="G454" s="66"/>
      <c r="R454" s="66"/>
      <c r="S454" s="66"/>
    </row>
    <row r="455" spans="6:19" ht="15.75">
      <c r="F455" s="66"/>
      <c r="G455" s="66"/>
      <c r="R455" s="66"/>
      <c r="S455" s="66"/>
    </row>
    <row r="456" spans="6:19" ht="15.75">
      <c r="F456" s="66"/>
      <c r="G456" s="66"/>
      <c r="R456" s="66"/>
      <c r="S456" s="66"/>
    </row>
    <row r="457" spans="6:19" ht="15.75">
      <c r="F457" s="66"/>
      <c r="G457" s="66"/>
      <c r="R457" s="66"/>
      <c r="S457" s="66"/>
    </row>
    <row r="458" spans="6:19" ht="15.75">
      <c r="F458" s="66"/>
      <c r="G458" s="66"/>
      <c r="R458" s="66"/>
      <c r="S458" s="66"/>
    </row>
    <row r="459" spans="6:19" ht="15.75">
      <c r="F459" s="66"/>
      <c r="G459" s="66"/>
      <c r="R459" s="66"/>
      <c r="S459" s="66"/>
    </row>
    <row r="460" spans="6:19" ht="15.75">
      <c r="F460" s="66"/>
      <c r="G460" s="66"/>
      <c r="R460" s="66"/>
      <c r="S460" s="66"/>
    </row>
    <row r="461" spans="6:19" ht="15.75">
      <c r="F461" s="66"/>
      <c r="G461" s="66"/>
      <c r="R461" s="66"/>
      <c r="S461" s="66"/>
    </row>
    <row r="462" spans="6:19" ht="15.75">
      <c r="F462" s="66"/>
      <c r="G462" s="66"/>
      <c r="R462" s="66"/>
      <c r="S462" s="66"/>
    </row>
    <row r="463" spans="6:19" ht="15.75">
      <c r="F463" s="66"/>
      <c r="G463" s="66"/>
      <c r="R463" s="66"/>
      <c r="S463" s="66"/>
    </row>
    <row r="464" spans="6:19" ht="15.75">
      <c r="F464" s="66"/>
      <c r="G464" s="66"/>
      <c r="R464" s="66"/>
      <c r="S464" s="66"/>
    </row>
    <row r="465" spans="6:19" ht="15.75">
      <c r="F465" s="66"/>
      <c r="G465" s="66"/>
      <c r="R465" s="66"/>
      <c r="S465" s="66"/>
    </row>
    <row r="466" spans="6:19" ht="15.75">
      <c r="F466" s="66"/>
      <c r="G466" s="66"/>
      <c r="R466" s="66"/>
      <c r="S466" s="66"/>
    </row>
    <row r="467" spans="6:19" ht="15.75">
      <c r="F467" s="66"/>
      <c r="G467" s="66"/>
      <c r="R467" s="66"/>
      <c r="S467" s="66"/>
    </row>
    <row r="468" spans="6:19" ht="15.75">
      <c r="F468" s="66"/>
      <c r="G468" s="66"/>
      <c r="R468" s="66"/>
      <c r="S468" s="66"/>
    </row>
    <row r="469" spans="6:19" ht="15.75">
      <c r="F469" s="66"/>
      <c r="G469" s="66"/>
      <c r="R469" s="66"/>
      <c r="S469" s="66"/>
    </row>
    <row r="470" spans="6:19" ht="15.75">
      <c r="F470" s="66"/>
      <c r="G470" s="66"/>
      <c r="R470" s="66"/>
      <c r="S470" s="66"/>
    </row>
    <row r="471" spans="6:19" ht="15.75">
      <c r="F471" s="66"/>
      <c r="G471" s="66"/>
      <c r="R471" s="66"/>
      <c r="S471" s="66"/>
    </row>
    <row r="472" spans="6:19" ht="15.75">
      <c r="F472" s="66"/>
      <c r="G472" s="66"/>
      <c r="R472" s="66"/>
      <c r="S472" s="66"/>
    </row>
    <row r="473" spans="6:19" ht="15.75">
      <c r="F473" s="66"/>
      <c r="G473" s="66"/>
      <c r="R473" s="66"/>
      <c r="S473" s="66"/>
    </row>
    <row r="474" spans="6:19" ht="15.75">
      <c r="F474" s="66"/>
      <c r="G474" s="66"/>
      <c r="R474" s="66"/>
      <c r="S474" s="66"/>
    </row>
    <row r="475" spans="6:19" ht="15.75">
      <c r="F475" s="66"/>
      <c r="G475" s="66"/>
      <c r="R475" s="66"/>
      <c r="S475" s="66"/>
    </row>
    <row r="476" spans="6:19" ht="15.75">
      <c r="F476" s="66"/>
      <c r="G476" s="66"/>
      <c r="R476" s="66"/>
      <c r="S476" s="66"/>
    </row>
    <row r="477" spans="6:19" ht="15.75">
      <c r="F477" s="66"/>
      <c r="G477" s="66"/>
      <c r="R477" s="66"/>
      <c r="S477" s="66"/>
    </row>
    <row r="478" spans="6:19" ht="15.75">
      <c r="F478" s="66"/>
      <c r="G478" s="66"/>
      <c r="R478" s="66"/>
      <c r="S478" s="66"/>
    </row>
    <row r="479" spans="6:19" ht="15.75">
      <c r="F479" s="66"/>
      <c r="G479" s="66"/>
      <c r="R479" s="66"/>
      <c r="S479" s="66"/>
    </row>
    <row r="480" spans="6:19" ht="15.75">
      <c r="F480" s="66"/>
      <c r="G480" s="66"/>
      <c r="R480" s="66"/>
      <c r="S480" s="66"/>
    </row>
    <row r="481" spans="6:19" ht="15.75">
      <c r="F481" s="66"/>
      <c r="G481" s="66"/>
      <c r="R481" s="66"/>
      <c r="S481" s="66"/>
    </row>
    <row r="482" spans="6:19" ht="15.75">
      <c r="F482" s="66"/>
      <c r="G482" s="66"/>
      <c r="R482" s="66"/>
      <c r="S482" s="66"/>
    </row>
    <row r="483" spans="6:19" ht="15.75">
      <c r="F483" s="66"/>
      <c r="G483" s="66"/>
      <c r="R483" s="66"/>
      <c r="S483" s="66"/>
    </row>
    <row r="484" spans="6:19" ht="15.75">
      <c r="F484" s="66"/>
      <c r="G484" s="66"/>
      <c r="R484" s="66"/>
      <c r="S484" s="66"/>
    </row>
    <row r="485" spans="6:19" ht="15.75">
      <c r="F485" s="66"/>
      <c r="G485" s="66"/>
      <c r="R485" s="66"/>
      <c r="S485" s="66"/>
    </row>
    <row r="486" spans="6:19" ht="15.75">
      <c r="F486" s="66"/>
      <c r="G486" s="66"/>
      <c r="R486" s="66"/>
      <c r="S486" s="66"/>
    </row>
    <row r="487" spans="6:19" ht="15.75">
      <c r="F487" s="66"/>
      <c r="G487" s="66"/>
      <c r="R487" s="66"/>
      <c r="S487" s="66"/>
    </row>
    <row r="488" spans="6:19" ht="15.75">
      <c r="F488" s="66"/>
      <c r="G488" s="66"/>
      <c r="R488" s="66"/>
      <c r="S488" s="66"/>
    </row>
    <row r="489" spans="6:19" ht="15.75">
      <c r="F489" s="66"/>
      <c r="G489" s="66"/>
      <c r="R489" s="66"/>
      <c r="S489" s="66"/>
    </row>
    <row r="490" spans="6:19" ht="15.75">
      <c r="F490" s="66"/>
      <c r="G490" s="66"/>
      <c r="R490" s="66"/>
      <c r="S490" s="66"/>
    </row>
    <row r="491" spans="6:19" ht="15.75">
      <c r="F491" s="66"/>
      <c r="G491" s="66"/>
      <c r="R491" s="66"/>
      <c r="S491" s="66"/>
    </row>
    <row r="492" spans="6:19" ht="15.75">
      <c r="F492" s="66"/>
      <c r="G492" s="66"/>
      <c r="R492" s="66"/>
      <c r="S492" s="66"/>
    </row>
    <row r="493" spans="6:19" ht="15.75">
      <c r="F493" s="66"/>
      <c r="G493" s="66"/>
      <c r="R493" s="66"/>
      <c r="S493" s="66"/>
    </row>
    <row r="494" spans="6:19" ht="15.75">
      <c r="F494" s="66"/>
      <c r="G494" s="66"/>
      <c r="R494" s="66"/>
      <c r="S494" s="66"/>
    </row>
    <row r="495" spans="6:19" ht="15.75">
      <c r="F495" s="66"/>
      <c r="G495" s="66"/>
      <c r="R495" s="66"/>
      <c r="S495" s="66"/>
    </row>
    <row r="496" spans="6:19" ht="15.75">
      <c r="F496" s="66"/>
      <c r="G496" s="66"/>
      <c r="R496" s="66"/>
      <c r="S496" s="66"/>
    </row>
    <row r="497" spans="6:19" ht="15.75">
      <c r="F497" s="66"/>
      <c r="G497" s="66"/>
      <c r="R497" s="66"/>
      <c r="S497" s="66"/>
    </row>
    <row r="498" spans="6:19" ht="15.75">
      <c r="F498" s="66"/>
      <c r="G498" s="66"/>
      <c r="R498" s="66"/>
      <c r="S498" s="66"/>
    </row>
    <row r="499" spans="6:19" ht="15.75">
      <c r="F499" s="66"/>
      <c r="G499" s="66"/>
      <c r="R499" s="66"/>
      <c r="S499" s="66"/>
    </row>
    <row r="500" spans="6:19" ht="15.75">
      <c r="F500" s="66"/>
      <c r="G500" s="66"/>
      <c r="R500" s="66"/>
      <c r="S500" s="66"/>
    </row>
    <row r="501" spans="6:19" ht="15.75">
      <c r="F501" s="66"/>
      <c r="G501" s="66"/>
      <c r="R501" s="66"/>
      <c r="S501" s="66"/>
    </row>
    <row r="502" spans="6:19" ht="15.75">
      <c r="F502" s="66"/>
      <c r="G502" s="66"/>
      <c r="R502" s="66"/>
      <c r="S502" s="66"/>
    </row>
    <row r="503" spans="6:19" ht="15.75">
      <c r="F503" s="66"/>
      <c r="G503" s="66"/>
      <c r="R503" s="66"/>
      <c r="S503" s="66"/>
    </row>
    <row r="504" spans="6:19" ht="15.75">
      <c r="F504" s="66"/>
      <c r="G504" s="66"/>
      <c r="R504" s="66"/>
      <c r="S504" s="66"/>
    </row>
    <row r="505" spans="6:19" ht="15.75">
      <c r="F505" s="66"/>
      <c r="G505" s="66"/>
      <c r="R505" s="66"/>
      <c r="S505" s="66"/>
    </row>
    <row r="506" spans="6:19" ht="15.75">
      <c r="F506" s="66"/>
      <c r="G506" s="66"/>
      <c r="R506" s="66"/>
      <c r="S506" s="66"/>
    </row>
    <row r="507" spans="6:19" ht="15.75">
      <c r="F507" s="66"/>
      <c r="G507" s="66"/>
      <c r="R507" s="66"/>
      <c r="S507" s="66"/>
    </row>
    <row r="508" spans="6:19" ht="15.75">
      <c r="F508" s="66"/>
      <c r="G508" s="66"/>
      <c r="R508" s="66"/>
      <c r="S508" s="66"/>
    </row>
    <row r="509" spans="6:19" ht="15.75">
      <c r="F509" s="66"/>
      <c r="G509" s="66"/>
      <c r="R509" s="66"/>
      <c r="S509" s="66"/>
    </row>
    <row r="510" spans="6:19" ht="15.75">
      <c r="F510" s="66"/>
      <c r="G510" s="66"/>
      <c r="R510" s="66"/>
      <c r="S510" s="66"/>
    </row>
    <row r="511" spans="6:19" ht="15.75">
      <c r="F511" s="66"/>
      <c r="G511" s="66"/>
      <c r="R511" s="66"/>
      <c r="S511" s="66"/>
    </row>
    <row r="512" spans="6:19" ht="15.75">
      <c r="F512" s="66"/>
      <c r="G512" s="66"/>
      <c r="R512" s="66"/>
      <c r="S512" s="66"/>
    </row>
    <row r="513" spans="6:19" ht="15.75">
      <c r="F513" s="66"/>
      <c r="G513" s="66"/>
      <c r="R513" s="66"/>
      <c r="S513" s="66"/>
    </row>
    <row r="514" spans="6:19" ht="15.75">
      <c r="F514" s="66"/>
      <c r="G514" s="66"/>
      <c r="R514" s="66"/>
      <c r="S514" s="66"/>
    </row>
    <row r="515" spans="6:19" ht="15.75">
      <c r="F515" s="66"/>
      <c r="G515" s="66"/>
      <c r="R515" s="66"/>
      <c r="S515" s="66"/>
    </row>
    <row r="516" spans="6:19" ht="15.75">
      <c r="F516" s="66"/>
      <c r="G516" s="66"/>
      <c r="R516" s="66"/>
      <c r="S516" s="66"/>
    </row>
    <row r="517" spans="6:19" ht="15.75">
      <c r="F517" s="66"/>
      <c r="G517" s="66"/>
      <c r="R517" s="66"/>
      <c r="S517" s="66"/>
    </row>
    <row r="518" spans="6:19" ht="15.75">
      <c r="F518" s="66"/>
      <c r="G518" s="66"/>
      <c r="R518" s="66"/>
      <c r="S518" s="66"/>
    </row>
    <row r="519" spans="6:19" ht="15.75">
      <c r="F519" s="66"/>
      <c r="G519" s="66"/>
      <c r="R519" s="66"/>
      <c r="S519" s="66"/>
    </row>
    <row r="520" spans="6:19" ht="15.75">
      <c r="F520" s="66"/>
      <c r="G520" s="66"/>
      <c r="R520" s="66"/>
      <c r="S520" s="66"/>
    </row>
    <row r="521" spans="6:19" ht="15.75">
      <c r="F521" s="66"/>
      <c r="G521" s="66"/>
      <c r="R521" s="66"/>
      <c r="S521" s="66"/>
    </row>
    <row r="522" spans="6:19" ht="15.75">
      <c r="F522" s="66"/>
      <c r="G522" s="66"/>
      <c r="R522" s="66"/>
      <c r="S522" s="66"/>
    </row>
    <row r="523" spans="6:19" ht="15.75">
      <c r="F523" s="66"/>
      <c r="G523" s="66"/>
      <c r="R523" s="66"/>
      <c r="S523" s="66"/>
    </row>
    <row r="524" spans="6:19" ht="15.75">
      <c r="F524" s="66"/>
      <c r="G524" s="66"/>
      <c r="R524" s="66"/>
      <c r="S524" s="66"/>
    </row>
    <row r="525" spans="6:19" ht="15.75">
      <c r="F525" s="66"/>
      <c r="G525" s="66"/>
      <c r="R525" s="66"/>
      <c r="S525" s="66"/>
    </row>
    <row r="526" spans="6:19" ht="15.75">
      <c r="F526" s="66"/>
      <c r="G526" s="66"/>
      <c r="R526" s="66"/>
      <c r="S526" s="66"/>
    </row>
    <row r="527" spans="6:19" ht="15.75">
      <c r="F527" s="66"/>
      <c r="G527" s="66"/>
      <c r="R527" s="66"/>
      <c r="S527" s="66"/>
    </row>
    <row r="528" spans="6:19" ht="15.75">
      <c r="F528" s="66"/>
      <c r="G528" s="66"/>
      <c r="R528" s="66"/>
      <c r="S528" s="66"/>
    </row>
    <row r="529" spans="6:19" ht="15.75">
      <c r="F529" s="66"/>
      <c r="G529" s="66"/>
      <c r="R529" s="66"/>
      <c r="S529" s="66"/>
    </row>
    <row r="530" spans="6:19" ht="15.75">
      <c r="F530" s="66"/>
      <c r="G530" s="66"/>
      <c r="R530" s="66"/>
      <c r="S530" s="66"/>
    </row>
    <row r="531" spans="6:19" ht="15.75">
      <c r="F531" s="66"/>
      <c r="G531" s="66"/>
      <c r="R531" s="66"/>
      <c r="S531" s="66"/>
    </row>
    <row r="532" spans="6:19" ht="15.75">
      <c r="F532" s="66"/>
      <c r="G532" s="66"/>
      <c r="R532" s="66"/>
      <c r="S532" s="66"/>
    </row>
    <row r="533" spans="6:19" ht="15.75">
      <c r="F533" s="66"/>
      <c r="G533" s="66"/>
      <c r="R533" s="66"/>
      <c r="S533" s="66"/>
    </row>
    <row r="534" spans="6:19" ht="15.75">
      <c r="F534" s="66"/>
      <c r="G534" s="66"/>
      <c r="R534" s="66"/>
      <c r="S534" s="66"/>
    </row>
    <row r="535" spans="6:19" ht="15.75">
      <c r="F535" s="66"/>
      <c r="G535" s="66"/>
      <c r="R535" s="66"/>
      <c r="S535" s="66"/>
    </row>
    <row r="536" spans="6:19" ht="15.75">
      <c r="F536" s="66"/>
      <c r="G536" s="66"/>
      <c r="R536" s="66"/>
      <c r="S536" s="66"/>
    </row>
    <row r="537" spans="6:19" ht="15.75">
      <c r="F537" s="66"/>
      <c r="G537" s="66"/>
      <c r="R537" s="66"/>
      <c r="S537" s="66"/>
    </row>
    <row r="538" spans="6:19" ht="15.75">
      <c r="F538" s="66"/>
      <c r="G538" s="66"/>
      <c r="R538" s="66"/>
      <c r="S538" s="66"/>
    </row>
    <row r="539" spans="6:19" ht="15.75">
      <c r="F539" s="66"/>
      <c r="G539" s="66"/>
      <c r="R539" s="66"/>
      <c r="S539" s="66"/>
    </row>
    <row r="540" spans="6:19" ht="15.75">
      <c r="F540" s="66"/>
      <c r="G540" s="66"/>
      <c r="R540" s="66"/>
      <c r="S540" s="66"/>
    </row>
    <row r="541" spans="6:19" ht="15.75">
      <c r="F541" s="66"/>
      <c r="G541" s="66"/>
      <c r="R541" s="66"/>
      <c r="S541" s="66"/>
    </row>
    <row r="542" spans="6:19" ht="15.75">
      <c r="F542" s="66"/>
      <c r="G542" s="66"/>
      <c r="R542" s="66"/>
      <c r="S542" s="66"/>
    </row>
    <row r="543" spans="6:19" ht="15.75">
      <c r="F543" s="66"/>
      <c r="G543" s="66"/>
      <c r="R543" s="66"/>
      <c r="S543" s="66"/>
    </row>
    <row r="544" spans="6:19" ht="15.75">
      <c r="F544" s="66"/>
      <c r="G544" s="66"/>
      <c r="R544" s="66"/>
      <c r="S544" s="66"/>
    </row>
    <row r="545" spans="6:19" ht="15.75">
      <c r="F545" s="66"/>
      <c r="G545" s="66"/>
      <c r="R545" s="66"/>
      <c r="S545" s="66"/>
    </row>
    <row r="546" spans="6:19" ht="15.75">
      <c r="F546" s="66"/>
      <c r="G546" s="66"/>
      <c r="R546" s="66"/>
      <c r="S546" s="66"/>
    </row>
    <row r="547" spans="6:19" ht="15.75">
      <c r="F547" s="66"/>
      <c r="G547" s="66"/>
      <c r="R547" s="66"/>
      <c r="S547" s="66"/>
    </row>
    <row r="548" spans="6:19" ht="15.75">
      <c r="F548" s="66"/>
      <c r="G548" s="66"/>
      <c r="R548" s="66"/>
      <c r="S548" s="66"/>
    </row>
    <row r="549" spans="6:19" ht="15.75">
      <c r="F549" s="66"/>
      <c r="G549" s="66"/>
      <c r="R549" s="66"/>
      <c r="S549" s="66"/>
    </row>
    <row r="550" spans="6:19" ht="15.75">
      <c r="F550" s="66"/>
      <c r="G550" s="66"/>
      <c r="R550" s="66"/>
      <c r="S550" s="66"/>
    </row>
    <row r="551" spans="6:19" ht="15.75">
      <c r="F551" s="66"/>
      <c r="G551" s="66"/>
      <c r="R551" s="66"/>
      <c r="S551" s="66"/>
    </row>
    <row r="552" spans="6:19" ht="15.75">
      <c r="F552" s="66"/>
      <c r="G552" s="66"/>
      <c r="R552" s="66"/>
      <c r="S552" s="66"/>
    </row>
    <row r="553" spans="6:19" ht="15.75">
      <c r="F553" s="66"/>
      <c r="G553" s="66"/>
      <c r="R553" s="66"/>
      <c r="S553" s="66"/>
    </row>
    <row r="554" spans="6:19" ht="15.75">
      <c r="F554" s="66"/>
      <c r="G554" s="66"/>
      <c r="R554" s="66"/>
      <c r="S554" s="66"/>
    </row>
    <row r="555" spans="6:19" ht="15.75">
      <c r="F555" s="66"/>
      <c r="G555" s="66"/>
      <c r="R555" s="66"/>
      <c r="S555" s="66"/>
    </row>
    <row r="556" spans="6:19" ht="15.75">
      <c r="F556" s="66"/>
      <c r="G556" s="66"/>
      <c r="R556" s="66"/>
      <c r="S556" s="66"/>
    </row>
    <row r="557" spans="6:19" ht="15.75">
      <c r="F557" s="66"/>
      <c r="G557" s="66"/>
      <c r="R557" s="66"/>
      <c r="S557" s="66"/>
    </row>
    <row r="558" spans="6:19" ht="15.75">
      <c r="F558" s="66"/>
      <c r="G558" s="66"/>
      <c r="R558" s="66"/>
      <c r="S558" s="66"/>
    </row>
    <row r="559" spans="6:19" ht="15.75">
      <c r="F559" s="66"/>
      <c r="G559" s="66"/>
      <c r="R559" s="66"/>
      <c r="S559" s="66"/>
    </row>
    <row r="560" spans="6:19" ht="15.75">
      <c r="F560" s="66"/>
      <c r="G560" s="66"/>
      <c r="R560" s="66"/>
      <c r="S560" s="66"/>
    </row>
    <row r="561" spans="6:19" ht="15.75">
      <c r="F561" s="66"/>
      <c r="G561" s="66"/>
      <c r="R561" s="66"/>
      <c r="S561" s="66"/>
    </row>
    <row r="562" spans="6:19" ht="15.75">
      <c r="F562" s="66"/>
      <c r="G562" s="66"/>
      <c r="R562" s="66"/>
      <c r="S562" s="66"/>
    </row>
    <row r="563" spans="6:19" ht="15.75">
      <c r="F563" s="66"/>
      <c r="G563" s="66"/>
      <c r="R563" s="66"/>
      <c r="S563" s="66"/>
    </row>
    <row r="564" spans="6:19" ht="15.75">
      <c r="F564" s="66"/>
      <c r="G564" s="66"/>
      <c r="R564" s="66"/>
      <c r="S564" s="66"/>
    </row>
    <row r="565" spans="6:19" ht="15.75">
      <c r="F565" s="66"/>
      <c r="G565" s="66"/>
      <c r="R565" s="66"/>
      <c r="S565" s="66"/>
    </row>
    <row r="566" spans="6:19" ht="15.75">
      <c r="F566" s="66"/>
      <c r="G566" s="66"/>
      <c r="R566" s="66"/>
      <c r="S566" s="66"/>
    </row>
    <row r="567" spans="6:19" ht="15.75">
      <c r="F567" s="66"/>
      <c r="G567" s="66"/>
      <c r="R567" s="66"/>
      <c r="S567" s="66"/>
    </row>
    <row r="568" spans="6:19" ht="15.75">
      <c r="F568" s="66"/>
      <c r="G568" s="66"/>
      <c r="R568" s="66"/>
      <c r="S568" s="66"/>
    </row>
    <row r="569" spans="6:19" ht="15.75">
      <c r="F569" s="66"/>
      <c r="G569" s="66"/>
      <c r="R569" s="66"/>
      <c r="S569" s="66"/>
    </row>
    <row r="570" spans="6:19" ht="15.75">
      <c r="F570" s="66"/>
      <c r="G570" s="66"/>
      <c r="R570" s="66"/>
      <c r="S570" s="66"/>
    </row>
    <row r="571" spans="6:19" ht="15.75">
      <c r="F571" s="66"/>
      <c r="G571" s="66"/>
      <c r="R571" s="66"/>
      <c r="S571" s="66"/>
    </row>
    <row r="572" spans="6:19" ht="15.75">
      <c r="F572" s="66"/>
      <c r="G572" s="66"/>
      <c r="R572" s="66"/>
      <c r="S572" s="66"/>
    </row>
    <row r="573" spans="6:19" ht="15.75">
      <c r="F573" s="66"/>
      <c r="G573" s="66"/>
      <c r="R573" s="66"/>
      <c r="S573" s="66"/>
    </row>
    <row r="574" spans="6:19" ht="15.75">
      <c r="F574" s="66"/>
      <c r="G574" s="66"/>
      <c r="R574" s="66"/>
      <c r="S574" s="66"/>
    </row>
    <row r="575" spans="6:19" ht="15.75">
      <c r="F575" s="66"/>
      <c r="G575" s="66"/>
      <c r="R575" s="66"/>
      <c r="S575" s="66"/>
    </row>
    <row r="576" spans="6:19" ht="15.75">
      <c r="F576" s="66"/>
      <c r="G576" s="66"/>
      <c r="R576" s="66"/>
      <c r="S576" s="66"/>
    </row>
    <row r="577" spans="6:19" ht="15.75">
      <c r="F577" s="66"/>
      <c r="G577" s="66"/>
      <c r="R577" s="66"/>
      <c r="S577" s="66"/>
    </row>
    <row r="578" spans="6:19" ht="15.75">
      <c r="F578" s="66"/>
      <c r="G578" s="66"/>
      <c r="R578" s="66"/>
      <c r="S578" s="66"/>
    </row>
    <row r="579" spans="6:19" ht="15.75">
      <c r="F579" s="66"/>
      <c r="G579" s="66"/>
      <c r="R579" s="66"/>
      <c r="S579" s="66"/>
    </row>
    <row r="580" spans="6:19" ht="15.75">
      <c r="F580" s="66"/>
      <c r="G580" s="66"/>
      <c r="R580" s="66"/>
      <c r="S580" s="66"/>
    </row>
    <row r="581" spans="6:19" ht="15.75">
      <c r="F581" s="66"/>
      <c r="G581" s="66"/>
      <c r="R581" s="66"/>
      <c r="S581" s="66"/>
    </row>
    <row r="582" spans="6:19" ht="15.75">
      <c r="F582" s="66"/>
      <c r="G582" s="66"/>
      <c r="R582" s="66"/>
      <c r="S582" s="66"/>
    </row>
    <row r="583" spans="6:19" ht="15.75">
      <c r="F583" s="66"/>
      <c r="G583" s="66"/>
      <c r="R583" s="66"/>
      <c r="S583" s="66"/>
    </row>
    <row r="584" spans="6:19" ht="15.75">
      <c r="F584" s="66"/>
      <c r="G584" s="66"/>
      <c r="R584" s="66"/>
      <c r="S584" s="66"/>
    </row>
    <row r="585" spans="6:19" ht="15.75">
      <c r="F585" s="66"/>
      <c r="G585" s="66"/>
      <c r="R585" s="66"/>
      <c r="S585" s="66"/>
    </row>
    <row r="586" spans="6:19" ht="15.75">
      <c r="F586" s="66"/>
      <c r="G586" s="66"/>
      <c r="R586" s="66"/>
      <c r="S586" s="66"/>
    </row>
    <row r="587" spans="6:19" ht="15.75">
      <c r="F587" s="66"/>
      <c r="G587" s="66"/>
      <c r="R587" s="66"/>
      <c r="S587" s="66"/>
    </row>
    <row r="588" spans="6:19" ht="15.75">
      <c r="F588" s="66"/>
      <c r="G588" s="66"/>
      <c r="R588" s="66"/>
      <c r="S588" s="66"/>
    </row>
    <row r="589" spans="6:19" ht="15.75">
      <c r="F589" s="66"/>
      <c r="G589" s="66"/>
      <c r="R589" s="66"/>
      <c r="S589" s="66"/>
    </row>
    <row r="590" spans="6:19" ht="15.75">
      <c r="F590" s="66"/>
      <c r="G590" s="66"/>
      <c r="R590" s="66"/>
      <c r="S590" s="66"/>
    </row>
    <row r="591" spans="6:19" ht="15.75">
      <c r="F591" s="66"/>
      <c r="G591" s="66"/>
      <c r="R591" s="66"/>
      <c r="S591" s="66"/>
    </row>
    <row r="592" spans="6:19" ht="15.75">
      <c r="F592" s="66"/>
      <c r="G592" s="66"/>
      <c r="R592" s="66"/>
      <c r="S592" s="66"/>
    </row>
    <row r="593" spans="6:19" ht="15.75">
      <c r="F593" s="66"/>
      <c r="G593" s="66"/>
      <c r="R593" s="66"/>
      <c r="S593" s="66"/>
    </row>
    <row r="594" spans="6:19" ht="15.75">
      <c r="F594" s="66"/>
      <c r="G594" s="66"/>
      <c r="R594" s="66"/>
      <c r="S594" s="66"/>
    </row>
    <row r="595" spans="6:19" ht="15.75">
      <c r="F595" s="66"/>
      <c r="G595" s="66"/>
      <c r="R595" s="66"/>
      <c r="S595" s="66"/>
    </row>
    <row r="596" spans="6:19" ht="15.75">
      <c r="F596" s="66"/>
      <c r="G596" s="66"/>
      <c r="R596" s="66"/>
      <c r="S596" s="66"/>
    </row>
    <row r="597" spans="6:19" ht="15.75">
      <c r="F597" s="66"/>
      <c r="G597" s="66"/>
      <c r="R597" s="66"/>
      <c r="S597" s="66"/>
    </row>
    <row r="598" spans="6:19" ht="15.75">
      <c r="F598" s="66"/>
      <c r="G598" s="66"/>
      <c r="R598" s="66"/>
      <c r="S598" s="66"/>
    </row>
    <row r="599" spans="6:19" ht="15.75">
      <c r="F599" s="66"/>
      <c r="G599" s="66"/>
      <c r="R599" s="66"/>
      <c r="S599" s="66"/>
    </row>
    <row r="600" spans="6:19" ht="15.75">
      <c r="F600" s="66"/>
      <c r="G600" s="66"/>
      <c r="R600" s="66"/>
      <c r="S600" s="66"/>
    </row>
    <row r="601" spans="6:19" ht="15.75">
      <c r="F601" s="66"/>
      <c r="G601" s="66"/>
      <c r="R601" s="66"/>
      <c r="S601" s="66"/>
    </row>
    <row r="602" spans="6:19" ht="15.75">
      <c r="F602" s="66"/>
      <c r="G602" s="66"/>
      <c r="R602" s="66"/>
      <c r="S602" s="66"/>
    </row>
    <row r="603" spans="6:19" ht="15.75">
      <c r="F603" s="66"/>
      <c r="G603" s="66"/>
      <c r="R603" s="66"/>
      <c r="S603" s="66"/>
    </row>
    <row r="604" spans="6:19" ht="15.75">
      <c r="F604" s="66"/>
      <c r="G604" s="66"/>
      <c r="R604" s="66"/>
      <c r="S604" s="66"/>
    </row>
    <row r="605" spans="6:19" ht="15.75">
      <c r="F605" s="66"/>
      <c r="G605" s="66"/>
      <c r="R605" s="66"/>
      <c r="S605" s="66"/>
    </row>
    <row r="606" spans="6:19" ht="15.75">
      <c r="F606" s="66"/>
      <c r="G606" s="66"/>
      <c r="R606" s="66"/>
      <c r="S606" s="66"/>
    </row>
    <row r="607" spans="6:19" ht="15.75">
      <c r="F607" s="66"/>
      <c r="G607" s="66"/>
      <c r="R607" s="66"/>
      <c r="S607" s="66"/>
    </row>
    <row r="608" spans="6:19" ht="15.75">
      <c r="F608" s="66"/>
      <c r="G608" s="66"/>
      <c r="R608" s="66"/>
      <c r="S608" s="66"/>
    </row>
    <row r="609" spans="6:19" ht="15.75">
      <c r="F609" s="66"/>
      <c r="G609" s="66"/>
      <c r="R609" s="66"/>
      <c r="S609" s="66"/>
    </row>
    <row r="610" spans="6:19" ht="15.75">
      <c r="F610" s="66"/>
      <c r="G610" s="66"/>
      <c r="R610" s="66"/>
      <c r="S610" s="66"/>
    </row>
    <row r="611" spans="6:19" ht="15.75">
      <c r="F611" s="66"/>
      <c r="G611" s="66"/>
      <c r="R611" s="66"/>
      <c r="S611" s="66"/>
    </row>
    <row r="612" spans="6:19" ht="15.75">
      <c r="F612" s="66"/>
      <c r="G612" s="66"/>
      <c r="R612" s="66"/>
      <c r="S612" s="66"/>
    </row>
    <row r="613" spans="6:19" ht="15.75">
      <c r="F613" s="66"/>
      <c r="G613" s="66"/>
      <c r="R613" s="66"/>
      <c r="S613" s="66"/>
    </row>
    <row r="614" spans="6:19" ht="15.75">
      <c r="F614" s="66"/>
      <c r="G614" s="66"/>
      <c r="R614" s="66"/>
      <c r="S614" s="66"/>
    </row>
    <row r="615" spans="6:19" ht="15.75">
      <c r="F615" s="66"/>
      <c r="G615" s="66"/>
      <c r="R615" s="66"/>
      <c r="S615" s="66"/>
    </row>
    <row r="616" spans="6:19" ht="15.75">
      <c r="F616" s="66"/>
      <c r="G616" s="66"/>
      <c r="R616" s="66"/>
      <c r="S616" s="66"/>
    </row>
    <row r="617" spans="6:19" ht="15.75">
      <c r="F617" s="66"/>
      <c r="G617" s="66"/>
      <c r="R617" s="66"/>
      <c r="S617" s="66"/>
    </row>
    <row r="618" spans="6:19" ht="15.75">
      <c r="F618" s="66"/>
      <c r="G618" s="66"/>
      <c r="R618" s="66"/>
      <c r="S618" s="66"/>
    </row>
    <row r="619" spans="6:19" ht="15.75">
      <c r="F619" s="66"/>
      <c r="G619" s="66"/>
      <c r="R619" s="66"/>
      <c r="S619" s="66"/>
    </row>
    <row r="620" spans="6:19" ht="15.75">
      <c r="F620" s="66"/>
      <c r="G620" s="66"/>
      <c r="R620" s="66"/>
      <c r="S620" s="66"/>
    </row>
    <row r="621" spans="6:19" ht="15.75">
      <c r="F621" s="66"/>
      <c r="G621" s="66"/>
      <c r="R621" s="66"/>
      <c r="S621" s="66"/>
    </row>
    <row r="622" spans="6:19" ht="15.75">
      <c r="F622" s="66"/>
      <c r="G622" s="66"/>
      <c r="R622" s="66"/>
      <c r="S622" s="66"/>
    </row>
    <row r="623" spans="6:19" ht="15.75">
      <c r="F623" s="66"/>
      <c r="G623" s="66"/>
      <c r="R623" s="66"/>
      <c r="S623" s="66"/>
    </row>
    <row r="624" spans="6:19" ht="15.75">
      <c r="F624" s="66"/>
      <c r="G624" s="66"/>
      <c r="R624" s="66"/>
      <c r="S624" s="66"/>
    </row>
    <row r="625" spans="6:19" ht="15.75">
      <c r="F625" s="66"/>
      <c r="G625" s="66"/>
      <c r="R625" s="66"/>
      <c r="S625" s="66"/>
    </row>
    <row r="626" spans="6:19" ht="15.75">
      <c r="F626" s="66"/>
      <c r="G626" s="66"/>
      <c r="R626" s="66"/>
      <c r="S626" s="66"/>
    </row>
    <row r="627" spans="6:19" ht="15.75">
      <c r="F627" s="66"/>
      <c r="G627" s="66"/>
      <c r="R627" s="66"/>
      <c r="S627" s="66"/>
    </row>
    <row r="628" spans="6:19" ht="15.75">
      <c r="F628" s="66"/>
      <c r="G628" s="66"/>
      <c r="R628" s="66"/>
      <c r="S628" s="66"/>
    </row>
    <row r="629" spans="6:19" ht="15.75">
      <c r="F629" s="66"/>
      <c r="G629" s="66"/>
      <c r="R629" s="66"/>
      <c r="S629" s="66"/>
    </row>
    <row r="630" spans="6:19" ht="15.75">
      <c r="F630" s="66"/>
      <c r="G630" s="66"/>
      <c r="R630" s="66"/>
      <c r="S630" s="66"/>
    </row>
    <row r="631" spans="6:19" ht="15.75">
      <c r="F631" s="66"/>
      <c r="G631" s="66"/>
      <c r="R631" s="66"/>
      <c r="S631" s="66"/>
    </row>
    <row r="632" spans="6:19" ht="15.75">
      <c r="F632" s="66"/>
      <c r="G632" s="66"/>
      <c r="R632" s="66"/>
      <c r="S632" s="66"/>
    </row>
    <row r="633" spans="6:19" ht="15.75">
      <c r="F633" s="66"/>
      <c r="G633" s="66"/>
      <c r="R633" s="66"/>
      <c r="S633" s="66"/>
    </row>
    <row r="634" spans="6:19" ht="15.75">
      <c r="F634" s="66"/>
      <c r="G634" s="66"/>
      <c r="R634" s="66"/>
      <c r="S634" s="66"/>
    </row>
    <row r="635" spans="6:19" ht="15.75">
      <c r="F635" s="66"/>
      <c r="G635" s="66"/>
      <c r="R635" s="66"/>
      <c r="S635" s="66"/>
    </row>
    <row r="636" spans="6:19" ht="15.75">
      <c r="F636" s="66"/>
      <c r="G636" s="66"/>
      <c r="R636" s="66"/>
      <c r="S636" s="66"/>
    </row>
    <row r="637" spans="6:19" ht="15.75">
      <c r="F637" s="66"/>
      <c r="G637" s="66"/>
      <c r="R637" s="66"/>
      <c r="S637" s="66"/>
    </row>
    <row r="638" spans="6:19" ht="15.75">
      <c r="F638" s="66"/>
      <c r="G638" s="66"/>
      <c r="R638" s="66"/>
      <c r="S638" s="66"/>
    </row>
    <row r="639" spans="6:19" ht="15.75">
      <c r="F639" s="66"/>
      <c r="G639" s="66"/>
      <c r="R639" s="66"/>
      <c r="S639" s="66"/>
    </row>
    <row r="640" spans="6:19" ht="15.75">
      <c r="F640" s="66"/>
      <c r="G640" s="66"/>
      <c r="R640" s="66"/>
      <c r="S640" s="66"/>
    </row>
    <row r="641" spans="6:19" ht="15.75">
      <c r="F641" s="66"/>
      <c r="G641" s="66"/>
      <c r="R641" s="66"/>
      <c r="S641" s="66"/>
    </row>
    <row r="642" spans="6:19" ht="15.75">
      <c r="F642" s="66"/>
      <c r="G642" s="66"/>
      <c r="R642" s="66"/>
      <c r="S642" s="66"/>
    </row>
    <row r="643" spans="6:19" ht="15.75">
      <c r="F643" s="66"/>
      <c r="G643" s="66"/>
      <c r="R643" s="66"/>
      <c r="S643" s="66"/>
    </row>
    <row r="644" spans="6:19" ht="15.75">
      <c r="F644" s="66"/>
      <c r="G644" s="66"/>
      <c r="R644" s="66"/>
      <c r="S644" s="66"/>
    </row>
    <row r="645" spans="6:19" ht="15.75">
      <c r="F645" s="66"/>
      <c r="G645" s="66"/>
      <c r="R645" s="66"/>
      <c r="S645" s="66"/>
    </row>
    <row r="646" spans="6:19" ht="15.75">
      <c r="F646" s="66"/>
      <c r="G646" s="66"/>
      <c r="R646" s="66"/>
      <c r="S646" s="66"/>
    </row>
    <row r="647" spans="6:19" ht="15.75">
      <c r="F647" s="66"/>
      <c r="G647" s="66"/>
      <c r="R647" s="66"/>
      <c r="S647" s="66"/>
    </row>
    <row r="648" spans="6:19" ht="15.75">
      <c r="F648" s="66"/>
      <c r="G648" s="66"/>
      <c r="R648" s="66"/>
      <c r="S648" s="66"/>
    </row>
    <row r="649" spans="6:19" ht="15.75">
      <c r="F649" s="66"/>
      <c r="G649" s="66"/>
      <c r="R649" s="66"/>
      <c r="S649" s="66"/>
    </row>
    <row r="650" spans="6:19" ht="15.75">
      <c r="F650" s="66"/>
      <c r="G650" s="66"/>
      <c r="R650" s="66"/>
      <c r="S650" s="66"/>
    </row>
    <row r="651" spans="6:19" ht="15.75">
      <c r="F651" s="66"/>
      <c r="G651" s="66"/>
      <c r="R651" s="66"/>
      <c r="S651" s="66"/>
    </row>
    <row r="652" spans="6:19" ht="15.75">
      <c r="F652" s="66"/>
      <c r="G652" s="66"/>
      <c r="R652" s="66"/>
      <c r="S652" s="66"/>
    </row>
    <row r="653" spans="6:19" ht="15.75">
      <c r="F653" s="66"/>
      <c r="G653" s="66"/>
      <c r="R653" s="66"/>
      <c r="S653" s="66"/>
    </row>
    <row r="654" spans="6:19" ht="15.75">
      <c r="F654" s="66"/>
      <c r="G654" s="66"/>
      <c r="R654" s="66"/>
      <c r="S654" s="66"/>
    </row>
    <row r="655" spans="6:19" ht="15.75">
      <c r="F655" s="66"/>
      <c r="G655" s="66"/>
      <c r="R655" s="66"/>
      <c r="S655" s="66"/>
    </row>
    <row r="656" spans="6:19" ht="15.75">
      <c r="F656" s="66"/>
      <c r="G656" s="66"/>
      <c r="R656" s="66"/>
      <c r="S656" s="66"/>
    </row>
    <row r="657" spans="6:19" ht="15.75">
      <c r="F657" s="66"/>
      <c r="G657" s="66"/>
      <c r="R657" s="66"/>
      <c r="S657" s="66"/>
    </row>
    <row r="658" spans="6:19" ht="15.75">
      <c r="F658" s="66"/>
      <c r="G658" s="66"/>
      <c r="R658" s="66"/>
      <c r="S658" s="66"/>
    </row>
    <row r="659" spans="6:19" ht="15.75">
      <c r="F659" s="66"/>
      <c r="G659" s="66"/>
      <c r="R659" s="66"/>
      <c r="S659" s="66"/>
    </row>
    <row r="660" spans="6:19" ht="15.75">
      <c r="F660" s="66"/>
      <c r="G660" s="66"/>
      <c r="R660" s="66"/>
      <c r="S660" s="66"/>
    </row>
    <row r="661" spans="6:19" ht="15.75">
      <c r="F661" s="66"/>
      <c r="G661" s="66"/>
      <c r="R661" s="66"/>
      <c r="S661" s="66"/>
    </row>
    <row r="662" spans="6:19" ht="15.75">
      <c r="F662" s="66"/>
      <c r="G662" s="66"/>
      <c r="R662" s="66"/>
      <c r="S662" s="66"/>
    </row>
    <row r="663" spans="6:19" ht="15.75">
      <c r="F663" s="66"/>
      <c r="G663" s="66"/>
      <c r="R663" s="66"/>
      <c r="S663" s="66"/>
    </row>
    <row r="664" spans="6:19" ht="15.75">
      <c r="F664" s="66"/>
      <c r="G664" s="66"/>
      <c r="R664" s="66"/>
      <c r="S664" s="66"/>
    </row>
    <row r="665" spans="6:19" ht="15.75">
      <c r="F665" s="66"/>
      <c r="G665" s="66"/>
      <c r="R665" s="66"/>
      <c r="S665" s="66"/>
    </row>
    <row r="666" spans="6:19" ht="15.75">
      <c r="F666" s="66"/>
      <c r="G666" s="66"/>
      <c r="R666" s="66"/>
      <c r="S666" s="66"/>
    </row>
    <row r="667" spans="6:19" ht="15.75">
      <c r="F667" s="66"/>
      <c r="G667" s="66"/>
      <c r="R667" s="66"/>
      <c r="S667" s="66"/>
    </row>
    <row r="668" spans="6:19" ht="15.75">
      <c r="F668" s="66"/>
      <c r="G668" s="66"/>
      <c r="R668" s="66"/>
      <c r="S668" s="66"/>
    </row>
    <row r="669" spans="6:19" ht="15.75">
      <c r="F669" s="66"/>
      <c r="G669" s="66"/>
      <c r="R669" s="66"/>
      <c r="S669" s="66"/>
    </row>
    <row r="670" spans="6:19" ht="15.75">
      <c r="F670" s="66"/>
      <c r="G670" s="66"/>
      <c r="R670" s="66"/>
      <c r="S670" s="66"/>
    </row>
    <row r="671" spans="6:19" ht="15.75">
      <c r="F671" s="66"/>
      <c r="G671" s="66"/>
      <c r="R671" s="66"/>
      <c r="S671" s="66"/>
    </row>
    <row r="672" spans="6:19" ht="15.75">
      <c r="F672" s="66"/>
      <c r="G672" s="66"/>
      <c r="R672" s="66"/>
      <c r="S672" s="66"/>
    </row>
    <row r="673" spans="6:19" ht="15.75">
      <c r="F673" s="66"/>
      <c r="G673" s="66"/>
      <c r="R673" s="66"/>
      <c r="S673" s="66"/>
    </row>
    <row r="674" spans="6:19" ht="15.75">
      <c r="F674" s="66"/>
      <c r="G674" s="66"/>
      <c r="R674" s="66"/>
      <c r="S674" s="66"/>
    </row>
    <row r="675" spans="6:19" ht="15.75">
      <c r="F675" s="66"/>
      <c r="G675" s="66"/>
      <c r="R675" s="66"/>
      <c r="S675" s="66"/>
    </row>
    <row r="676" spans="6:19" ht="15.75">
      <c r="F676" s="66"/>
      <c r="G676" s="66"/>
      <c r="R676" s="66"/>
      <c r="S676" s="66"/>
    </row>
    <row r="677" spans="6:19" ht="15.75">
      <c r="F677" s="66"/>
      <c r="G677" s="66"/>
      <c r="R677" s="66"/>
      <c r="S677" s="66"/>
    </row>
    <row r="678" spans="6:19" ht="15.75">
      <c r="F678" s="66"/>
      <c r="G678" s="66"/>
      <c r="R678" s="66"/>
      <c r="S678" s="66"/>
    </row>
    <row r="679" spans="6:19" ht="15.75">
      <c r="F679" s="66"/>
      <c r="G679" s="66"/>
      <c r="R679" s="66"/>
      <c r="S679" s="66"/>
    </row>
    <row r="680" spans="6:19" ht="15.75">
      <c r="F680" s="66"/>
      <c r="G680" s="66"/>
      <c r="R680" s="66"/>
      <c r="S680" s="66"/>
    </row>
    <row r="681" spans="6:19" ht="15.75">
      <c r="F681" s="66"/>
      <c r="G681" s="66"/>
      <c r="R681" s="66"/>
      <c r="S681" s="66"/>
    </row>
    <row r="682" spans="6:19" ht="15.75">
      <c r="F682" s="66"/>
      <c r="G682" s="66"/>
      <c r="R682" s="66"/>
      <c r="S682" s="66"/>
    </row>
    <row r="683" spans="6:19" ht="15.75">
      <c r="F683" s="66"/>
      <c r="G683" s="66"/>
      <c r="R683" s="66"/>
      <c r="S683" s="66"/>
    </row>
    <row r="684" spans="6:19" ht="15.75">
      <c r="F684" s="66"/>
      <c r="G684" s="66"/>
      <c r="R684" s="66"/>
      <c r="S684" s="66"/>
    </row>
    <row r="685" spans="6:19" ht="15.75">
      <c r="F685" s="66"/>
      <c r="G685" s="66"/>
      <c r="R685" s="66"/>
      <c r="S685" s="66"/>
    </row>
    <row r="686" spans="6:19" ht="15.75">
      <c r="F686" s="66"/>
      <c r="G686" s="66"/>
      <c r="R686" s="66"/>
      <c r="S686" s="66"/>
    </row>
    <row r="687" spans="6:19" ht="15.75">
      <c r="F687" s="66"/>
      <c r="G687" s="66"/>
      <c r="R687" s="66"/>
      <c r="S687" s="66"/>
    </row>
    <row r="688" spans="6:19" ht="15.75">
      <c r="F688" s="66"/>
      <c r="G688" s="66"/>
      <c r="R688" s="66"/>
      <c r="S688" s="66"/>
    </row>
    <row r="689" spans="6:19" ht="15.75">
      <c r="F689" s="66"/>
      <c r="G689" s="66"/>
      <c r="R689" s="66"/>
      <c r="S689" s="66"/>
    </row>
    <row r="690" spans="6:19" ht="15.75">
      <c r="F690" s="66"/>
      <c r="G690" s="66"/>
      <c r="R690" s="66"/>
      <c r="S690" s="66"/>
    </row>
    <row r="691" spans="6:19" ht="15.75">
      <c r="F691" s="66"/>
      <c r="G691" s="66"/>
      <c r="R691" s="66"/>
      <c r="S691" s="66"/>
    </row>
    <row r="692" spans="6:19" ht="15.75">
      <c r="F692" s="66"/>
      <c r="G692" s="66"/>
      <c r="R692" s="66"/>
      <c r="S692" s="66"/>
    </row>
    <row r="693" spans="6:19" ht="15.75">
      <c r="F693" s="66"/>
      <c r="G693" s="66"/>
      <c r="R693" s="66"/>
      <c r="S693" s="66"/>
    </row>
    <row r="694" spans="6:19" ht="15.75">
      <c r="F694" s="66"/>
      <c r="G694" s="66"/>
      <c r="R694" s="66"/>
      <c r="S694" s="66"/>
    </row>
    <row r="695" spans="6:19" ht="15.75">
      <c r="F695" s="66"/>
      <c r="G695" s="66"/>
      <c r="R695" s="66"/>
      <c r="S695" s="66"/>
    </row>
    <row r="696" spans="6:19" ht="15.75">
      <c r="F696" s="66"/>
      <c r="G696" s="66"/>
      <c r="R696" s="66"/>
      <c r="S696" s="66"/>
    </row>
    <row r="697" spans="6:19" ht="15.75">
      <c r="F697" s="66"/>
      <c r="G697" s="66"/>
      <c r="R697" s="66"/>
      <c r="S697" s="66"/>
    </row>
    <row r="698" spans="6:19" ht="15.75">
      <c r="F698" s="66"/>
      <c r="G698" s="66"/>
      <c r="R698" s="66"/>
      <c r="S698" s="66"/>
    </row>
    <row r="699" spans="6:19" ht="15.75">
      <c r="F699" s="66"/>
      <c r="G699" s="66"/>
      <c r="R699" s="66"/>
      <c r="S699" s="66"/>
    </row>
    <row r="700" spans="6:19" ht="15.75">
      <c r="F700" s="66"/>
      <c r="G700" s="66"/>
      <c r="R700" s="66"/>
      <c r="S700" s="66"/>
    </row>
    <row r="701" spans="6:19" ht="15.75">
      <c r="F701" s="66"/>
      <c r="G701" s="66"/>
      <c r="R701" s="66"/>
      <c r="S701" s="66"/>
    </row>
    <row r="702" spans="6:19" ht="15.75">
      <c r="F702" s="66"/>
      <c r="G702" s="66"/>
      <c r="R702" s="66"/>
      <c r="S702" s="66"/>
    </row>
    <row r="703" spans="6:19" ht="15.75">
      <c r="F703" s="66"/>
      <c r="G703" s="66"/>
      <c r="R703" s="66"/>
      <c r="S703" s="66"/>
    </row>
    <row r="704" spans="6:19" ht="15.75">
      <c r="F704" s="66"/>
      <c r="G704" s="66"/>
      <c r="R704" s="66"/>
      <c r="S704" s="66"/>
    </row>
    <row r="705" spans="6:19" ht="15.75">
      <c r="F705" s="66"/>
      <c r="G705" s="66"/>
      <c r="R705" s="66"/>
      <c r="S705" s="66"/>
    </row>
    <row r="706" spans="6:19" ht="15.75">
      <c r="F706" s="66"/>
      <c r="G706" s="66"/>
      <c r="R706" s="66"/>
      <c r="S706" s="66"/>
    </row>
    <row r="707" spans="6:19" ht="15.75">
      <c r="F707" s="66"/>
      <c r="G707" s="66"/>
      <c r="R707" s="66"/>
      <c r="S707" s="66"/>
    </row>
    <row r="708" spans="6:19" ht="15.75">
      <c r="F708" s="66"/>
      <c r="G708" s="66"/>
      <c r="R708" s="66"/>
      <c r="S708" s="66"/>
    </row>
    <row r="709" spans="6:19" ht="15.75">
      <c r="F709" s="66"/>
      <c r="G709" s="66"/>
      <c r="R709" s="66"/>
      <c r="S709" s="66"/>
    </row>
    <row r="710" spans="6:19" ht="15.75">
      <c r="F710" s="66"/>
      <c r="G710" s="66"/>
      <c r="R710" s="66"/>
      <c r="S710" s="66"/>
    </row>
    <row r="711" spans="6:19" ht="15.75">
      <c r="F711" s="66"/>
      <c r="G711" s="66"/>
      <c r="R711" s="66"/>
      <c r="S711" s="66"/>
    </row>
    <row r="712" spans="6:19" ht="15.75">
      <c r="F712" s="66"/>
      <c r="G712" s="66"/>
      <c r="R712" s="66"/>
      <c r="S712" s="66"/>
    </row>
    <row r="713" spans="6:19" ht="15.75">
      <c r="F713" s="66"/>
      <c r="G713" s="66"/>
      <c r="R713" s="66"/>
      <c r="S713" s="66"/>
    </row>
    <row r="714" spans="6:19" ht="15.75">
      <c r="F714" s="66"/>
      <c r="G714" s="66"/>
      <c r="R714" s="66"/>
      <c r="S714" s="66"/>
    </row>
    <row r="715" spans="6:19" ht="15.75">
      <c r="F715" s="66"/>
      <c r="G715" s="66"/>
      <c r="R715" s="66"/>
      <c r="S715" s="66"/>
    </row>
    <row r="716" spans="6:19" ht="15.75">
      <c r="F716" s="66"/>
      <c r="G716" s="66"/>
      <c r="R716" s="66"/>
      <c r="S716" s="66"/>
    </row>
    <row r="717" spans="6:19" ht="15.75">
      <c r="F717" s="66"/>
      <c r="G717" s="66"/>
      <c r="R717" s="66"/>
      <c r="S717" s="66"/>
    </row>
    <row r="718" spans="6:19" ht="15.75">
      <c r="F718" s="66"/>
      <c r="G718" s="66"/>
      <c r="R718" s="66"/>
      <c r="S718" s="66"/>
    </row>
    <row r="719" spans="6:19" ht="15.75">
      <c r="F719" s="66"/>
      <c r="G719" s="66"/>
      <c r="R719" s="66"/>
      <c r="S719" s="66"/>
    </row>
    <row r="720" spans="6:19" ht="15.75">
      <c r="F720" s="66"/>
      <c r="G720" s="66"/>
      <c r="R720" s="66"/>
      <c r="S720" s="66"/>
    </row>
    <row r="721" spans="6:19" ht="15.75">
      <c r="F721" s="66"/>
      <c r="G721" s="66"/>
      <c r="R721" s="66"/>
      <c r="S721" s="66"/>
    </row>
    <row r="722" spans="6:19" ht="15.75">
      <c r="F722" s="66"/>
      <c r="G722" s="66"/>
      <c r="R722" s="66"/>
      <c r="S722" s="66"/>
    </row>
    <row r="723" spans="6:19" ht="15.75">
      <c r="F723" s="66"/>
      <c r="G723" s="66"/>
      <c r="R723" s="66"/>
      <c r="S723" s="66"/>
    </row>
    <row r="724" spans="6:19" ht="15.75">
      <c r="F724" s="66"/>
      <c r="G724" s="66"/>
      <c r="R724" s="66"/>
      <c r="S724" s="66"/>
    </row>
    <row r="725" spans="6:19" ht="15.75">
      <c r="F725" s="66"/>
      <c r="G725" s="66"/>
      <c r="R725" s="66"/>
      <c r="S725" s="66"/>
    </row>
    <row r="726" spans="6:19" ht="15.75">
      <c r="F726" s="66"/>
      <c r="G726" s="66"/>
      <c r="R726" s="66"/>
      <c r="S726" s="66"/>
    </row>
    <row r="727" spans="6:19" ht="15.75">
      <c r="F727" s="66"/>
      <c r="G727" s="66"/>
      <c r="R727" s="66"/>
      <c r="S727" s="66"/>
    </row>
    <row r="728" spans="6:19" ht="15.75">
      <c r="F728" s="66"/>
      <c r="G728" s="66"/>
      <c r="R728" s="66"/>
      <c r="S728" s="66"/>
    </row>
    <row r="729" spans="6:19" ht="15.75">
      <c r="F729" s="66"/>
      <c r="G729" s="66"/>
      <c r="R729" s="66"/>
      <c r="S729" s="66"/>
    </row>
    <row r="730" spans="6:19" ht="15.75">
      <c r="F730" s="66"/>
      <c r="G730" s="66"/>
      <c r="R730" s="66"/>
      <c r="S730" s="66"/>
    </row>
    <row r="731" spans="6:19" ht="15.75">
      <c r="F731" s="66"/>
      <c r="G731" s="66"/>
      <c r="R731" s="66"/>
      <c r="S731" s="66"/>
    </row>
    <row r="732" spans="6:19" ht="15.75">
      <c r="F732" s="66"/>
      <c r="G732" s="66"/>
      <c r="R732" s="66"/>
      <c r="S732" s="66"/>
    </row>
    <row r="733" spans="6:19" ht="15.75">
      <c r="F733" s="66"/>
      <c r="G733" s="66"/>
      <c r="R733" s="66"/>
      <c r="S733" s="66"/>
    </row>
    <row r="734" spans="6:19" ht="15.75">
      <c r="F734" s="66"/>
      <c r="G734" s="66"/>
      <c r="R734" s="66"/>
      <c r="S734" s="66"/>
    </row>
    <row r="735" spans="6:19" ht="15.75">
      <c r="F735" s="66"/>
      <c r="G735" s="66"/>
      <c r="R735" s="66"/>
      <c r="S735" s="66"/>
    </row>
    <row r="736" spans="6:19" ht="15.75">
      <c r="F736" s="66"/>
      <c r="G736" s="66"/>
      <c r="R736" s="66"/>
      <c r="S736" s="66"/>
    </row>
    <row r="737" spans="6:19" ht="15.75">
      <c r="F737" s="66"/>
      <c r="G737" s="66"/>
      <c r="R737" s="66"/>
      <c r="S737" s="66"/>
    </row>
    <row r="738" spans="6:19" ht="15.75">
      <c r="F738" s="66"/>
      <c r="G738" s="66"/>
      <c r="R738" s="66"/>
      <c r="S738" s="66"/>
    </row>
    <row r="739" spans="6:19" ht="15.75">
      <c r="F739" s="66"/>
      <c r="G739" s="66"/>
      <c r="R739" s="66"/>
      <c r="S739" s="66"/>
    </row>
    <row r="740" spans="6:19" ht="15.75">
      <c r="F740" s="66"/>
      <c r="G740" s="66"/>
      <c r="R740" s="66"/>
      <c r="S740" s="66"/>
    </row>
    <row r="741" spans="6:19" ht="15.75">
      <c r="F741" s="66"/>
      <c r="G741" s="66"/>
      <c r="R741" s="66"/>
      <c r="S741" s="66"/>
    </row>
    <row r="742" spans="6:19" ht="15.75">
      <c r="F742" s="66"/>
      <c r="G742" s="66"/>
      <c r="R742" s="66"/>
      <c r="S742" s="66"/>
    </row>
    <row r="743" spans="6:19" ht="15.75">
      <c r="F743" s="66"/>
      <c r="G743" s="66"/>
      <c r="R743" s="66"/>
      <c r="S743" s="66"/>
    </row>
    <row r="744" spans="6:19" ht="15.75">
      <c r="F744" s="66"/>
      <c r="G744" s="66"/>
      <c r="R744" s="66"/>
      <c r="S744" s="66"/>
    </row>
    <row r="745" spans="6:19" ht="15.75">
      <c r="F745" s="66"/>
      <c r="G745" s="66"/>
      <c r="R745" s="66"/>
      <c r="S745" s="66"/>
    </row>
    <row r="746" spans="6:19" ht="15.75">
      <c r="F746" s="66"/>
      <c r="G746" s="66"/>
      <c r="R746" s="66"/>
      <c r="S746" s="66"/>
    </row>
    <row r="747" spans="6:19" ht="15.75">
      <c r="F747" s="66"/>
      <c r="G747" s="66"/>
      <c r="R747" s="66"/>
      <c r="S747" s="66"/>
    </row>
    <row r="748" spans="6:19" ht="15.75">
      <c r="F748" s="66"/>
      <c r="G748" s="66"/>
      <c r="R748" s="66"/>
      <c r="S748" s="66"/>
    </row>
    <row r="749" spans="6:19" ht="15.75">
      <c r="F749" s="66"/>
      <c r="G749" s="66"/>
      <c r="R749" s="66"/>
      <c r="S749" s="66"/>
    </row>
    <row r="750" spans="6:19" ht="15.75">
      <c r="F750" s="66"/>
      <c r="G750" s="66"/>
      <c r="R750" s="66"/>
      <c r="S750" s="66"/>
    </row>
    <row r="751" spans="6:19" ht="15.75">
      <c r="F751" s="66"/>
      <c r="G751" s="66"/>
      <c r="R751" s="66"/>
      <c r="S751" s="66"/>
    </row>
    <row r="752" spans="6:19" ht="15.75">
      <c r="F752" s="66"/>
      <c r="G752" s="66"/>
      <c r="R752" s="66"/>
      <c r="S752" s="66"/>
    </row>
    <row r="753" spans="6:19" ht="15.75">
      <c r="F753" s="66"/>
      <c r="G753" s="66"/>
      <c r="R753" s="66"/>
      <c r="S753" s="66"/>
    </row>
    <row r="754" spans="6:19" ht="15.75">
      <c r="F754" s="66"/>
      <c r="G754" s="66"/>
      <c r="R754" s="66"/>
      <c r="S754" s="66"/>
    </row>
    <row r="755" spans="6:19" ht="15.75">
      <c r="F755" s="66"/>
      <c r="G755" s="66"/>
      <c r="R755" s="66"/>
      <c r="S755" s="66"/>
    </row>
    <row r="756" spans="6:19" ht="15.75">
      <c r="F756" s="66"/>
      <c r="G756" s="66"/>
      <c r="R756" s="66"/>
      <c r="S756" s="66"/>
    </row>
    <row r="757" spans="6:19" ht="15.75">
      <c r="F757" s="66"/>
      <c r="G757" s="66"/>
      <c r="R757" s="66"/>
      <c r="S757" s="66"/>
    </row>
    <row r="758" spans="6:19" ht="15.75">
      <c r="F758" s="66"/>
      <c r="G758" s="66"/>
      <c r="R758" s="66"/>
      <c r="S758" s="66"/>
    </row>
    <row r="759" spans="6:19" ht="15.75">
      <c r="F759" s="66"/>
      <c r="G759" s="66"/>
      <c r="R759" s="66"/>
      <c r="S759" s="66"/>
    </row>
    <row r="760" spans="6:19" ht="15.75">
      <c r="F760" s="66"/>
      <c r="G760" s="66"/>
      <c r="R760" s="66"/>
      <c r="S760" s="66"/>
    </row>
    <row r="761" spans="6:19" ht="15.75">
      <c r="F761" s="66"/>
      <c r="G761" s="66"/>
      <c r="R761" s="66"/>
      <c r="S761" s="66"/>
    </row>
    <row r="762" spans="6:19" ht="15.75">
      <c r="F762" s="66"/>
      <c r="G762" s="66"/>
      <c r="R762" s="66"/>
      <c r="S762" s="66"/>
    </row>
    <row r="763" spans="6:19" ht="15.75">
      <c r="F763" s="66"/>
      <c r="G763" s="66"/>
      <c r="R763" s="66"/>
      <c r="S763" s="66"/>
    </row>
    <row r="764" spans="6:19" ht="15.75">
      <c r="F764" s="66"/>
      <c r="G764" s="66"/>
      <c r="R764" s="66"/>
      <c r="S764" s="66"/>
    </row>
    <row r="765" spans="6:19" ht="15.75">
      <c r="F765" s="66"/>
      <c r="G765" s="66"/>
      <c r="R765" s="66"/>
      <c r="S765" s="66"/>
    </row>
    <row r="766" spans="6:19" ht="15.75">
      <c r="F766" s="66"/>
      <c r="G766" s="66"/>
      <c r="R766" s="66"/>
      <c r="S766" s="66"/>
    </row>
    <row r="767" spans="6:19" ht="15.75">
      <c r="F767" s="66"/>
      <c r="G767" s="66"/>
      <c r="R767" s="66"/>
      <c r="S767" s="66"/>
    </row>
    <row r="768" spans="6:19" ht="15.75">
      <c r="F768" s="66"/>
      <c r="G768" s="66"/>
      <c r="R768" s="66"/>
      <c r="S768" s="66"/>
    </row>
    <row r="769" spans="6:19" ht="15.75">
      <c r="F769" s="66"/>
      <c r="G769" s="66"/>
      <c r="R769" s="66"/>
      <c r="S769" s="66"/>
    </row>
    <row r="770" spans="6:19" ht="15.75">
      <c r="F770" s="66"/>
      <c r="G770" s="66"/>
      <c r="R770" s="66"/>
      <c r="S770" s="66"/>
    </row>
    <row r="771" spans="6:19" ht="15.75">
      <c r="F771" s="66"/>
      <c r="G771" s="66"/>
      <c r="R771" s="66"/>
      <c r="S771" s="66"/>
    </row>
    <row r="772" spans="6:19" ht="15.75">
      <c r="F772" s="66"/>
      <c r="G772" s="66"/>
      <c r="R772" s="66"/>
      <c r="S772" s="66"/>
    </row>
    <row r="773" spans="6:19" ht="15.75">
      <c r="F773" s="66"/>
      <c r="G773" s="66"/>
      <c r="R773" s="66"/>
      <c r="S773" s="66"/>
    </row>
    <row r="774" spans="6:19" ht="15.75">
      <c r="F774" s="66"/>
      <c r="G774" s="66"/>
      <c r="R774" s="66"/>
      <c r="S774" s="66"/>
    </row>
    <row r="775" spans="6:19" ht="15.75">
      <c r="F775" s="66"/>
      <c r="G775" s="66"/>
      <c r="R775" s="66"/>
      <c r="S775" s="66"/>
    </row>
    <row r="776" spans="6:19" ht="15.75">
      <c r="F776" s="66"/>
      <c r="G776" s="66"/>
      <c r="R776" s="66"/>
      <c r="S776" s="66"/>
    </row>
    <row r="777" spans="6:19" ht="15.75">
      <c r="F777" s="66"/>
      <c r="G777" s="66"/>
      <c r="R777" s="66"/>
      <c r="S777" s="66"/>
    </row>
    <row r="778" spans="6:19" ht="15.75">
      <c r="F778" s="66"/>
      <c r="G778" s="66"/>
      <c r="R778" s="66"/>
      <c r="S778" s="66"/>
    </row>
    <row r="779" spans="6:19" ht="15.75">
      <c r="F779" s="66"/>
      <c r="G779" s="66"/>
      <c r="R779" s="66"/>
      <c r="S779" s="66"/>
    </row>
    <row r="780" spans="6:19" ht="15.75">
      <c r="F780" s="66"/>
      <c r="G780" s="66"/>
      <c r="R780" s="66"/>
      <c r="S780" s="66"/>
    </row>
    <row r="781" spans="6:19" ht="15.75">
      <c r="F781" s="66"/>
      <c r="G781" s="66"/>
      <c r="R781" s="66"/>
      <c r="S781" s="66"/>
    </row>
    <row r="782" spans="6:19" ht="15.75">
      <c r="F782" s="66"/>
      <c r="G782" s="66"/>
      <c r="R782" s="66"/>
      <c r="S782" s="66"/>
    </row>
    <row r="783" spans="6:19" ht="15.75">
      <c r="F783" s="66"/>
      <c r="G783" s="66"/>
      <c r="R783" s="66"/>
      <c r="S783" s="66"/>
    </row>
    <row r="784" spans="6:19" ht="15.75">
      <c r="F784" s="66"/>
      <c r="G784" s="66"/>
      <c r="R784" s="66"/>
      <c r="S784" s="66"/>
    </row>
    <row r="785" spans="6:19" ht="15.75">
      <c r="F785" s="66"/>
      <c r="G785" s="66"/>
      <c r="R785" s="66"/>
      <c r="S785" s="66"/>
    </row>
    <row r="786" spans="6:19" ht="15.75">
      <c r="F786" s="66"/>
      <c r="G786" s="66"/>
      <c r="R786" s="66"/>
      <c r="S786" s="66"/>
    </row>
    <row r="787" spans="6:19" ht="15.75">
      <c r="F787" s="66"/>
      <c r="G787" s="66"/>
      <c r="R787" s="66"/>
      <c r="S787" s="66"/>
    </row>
    <row r="788" spans="6:19" ht="15.75">
      <c r="F788" s="66"/>
      <c r="G788" s="66"/>
      <c r="R788" s="66"/>
      <c r="S788" s="66"/>
    </row>
    <row r="789" spans="6:19" ht="15.75">
      <c r="F789" s="66"/>
      <c r="G789" s="66"/>
      <c r="R789" s="66"/>
      <c r="S789" s="66"/>
    </row>
    <row r="790" spans="6:19" ht="15.75">
      <c r="F790" s="66"/>
      <c r="G790" s="66"/>
      <c r="R790" s="66"/>
      <c r="S790" s="66"/>
    </row>
    <row r="791" spans="6:19" ht="15.75">
      <c r="F791" s="66"/>
      <c r="G791" s="66"/>
      <c r="R791" s="66"/>
      <c r="S791" s="66"/>
    </row>
    <row r="792" spans="6:19" ht="15.75">
      <c r="F792" s="66"/>
      <c r="G792" s="66"/>
      <c r="R792" s="66"/>
      <c r="S792" s="66"/>
    </row>
    <row r="793" spans="6:19" ht="15.75">
      <c r="F793" s="66"/>
      <c r="G793" s="66"/>
      <c r="R793" s="66"/>
      <c r="S793" s="66"/>
    </row>
    <row r="794" spans="6:19" ht="15.75">
      <c r="F794" s="66"/>
      <c r="G794" s="66"/>
      <c r="R794" s="66"/>
      <c r="S794" s="66"/>
    </row>
    <row r="795" spans="6:19" ht="15.75">
      <c r="F795" s="66"/>
      <c r="G795" s="66"/>
      <c r="R795" s="66"/>
      <c r="S795" s="66"/>
    </row>
    <row r="796" spans="6:19" ht="15.75">
      <c r="F796" s="66"/>
      <c r="G796" s="66"/>
      <c r="R796" s="66"/>
      <c r="S796" s="66"/>
    </row>
    <row r="797" spans="6:19" ht="15.75">
      <c r="F797" s="66"/>
      <c r="G797" s="66"/>
      <c r="R797" s="66"/>
      <c r="S797" s="66"/>
    </row>
    <row r="798" spans="6:19" ht="15.75">
      <c r="F798" s="66"/>
      <c r="G798" s="66"/>
      <c r="R798" s="66"/>
      <c r="S798" s="66"/>
    </row>
    <row r="799" spans="6:19" ht="15.75">
      <c r="F799" s="66"/>
      <c r="G799" s="66"/>
      <c r="R799" s="66"/>
      <c r="S799" s="66"/>
    </row>
    <row r="800" spans="6:19" ht="15.75">
      <c r="F800" s="66"/>
      <c r="G800" s="66"/>
      <c r="R800" s="66"/>
      <c r="S800" s="66"/>
    </row>
    <row r="801" spans="6:19" ht="15.75">
      <c r="F801" s="66"/>
      <c r="G801" s="66"/>
      <c r="R801" s="66"/>
      <c r="S801" s="66"/>
    </row>
    <row r="802" spans="6:19" ht="15.75">
      <c r="F802" s="66"/>
      <c r="G802" s="66"/>
      <c r="R802" s="66"/>
      <c r="S802" s="66"/>
    </row>
    <row r="803" spans="6:19" ht="15.75">
      <c r="F803" s="66"/>
      <c r="G803" s="66"/>
      <c r="R803" s="66"/>
      <c r="S803" s="66"/>
    </row>
    <row r="804" spans="6:19" ht="15.75">
      <c r="F804" s="66"/>
      <c r="G804" s="66"/>
      <c r="R804" s="66"/>
      <c r="S804" s="66"/>
    </row>
    <row r="805" spans="6:19" ht="15.75">
      <c r="F805" s="66"/>
      <c r="G805" s="66"/>
      <c r="R805" s="66"/>
      <c r="S805" s="66"/>
    </row>
    <row r="806" spans="6:19" ht="15.75">
      <c r="F806" s="66"/>
      <c r="G806" s="66"/>
      <c r="R806" s="66"/>
      <c r="S806" s="66"/>
    </row>
    <row r="807" spans="6:19" ht="15.75">
      <c r="F807" s="66"/>
      <c r="G807" s="66"/>
      <c r="R807" s="66"/>
      <c r="S807" s="66"/>
    </row>
    <row r="808" spans="6:19" ht="15.75">
      <c r="F808" s="66"/>
      <c r="G808" s="66"/>
      <c r="R808" s="66"/>
      <c r="S808" s="66"/>
    </row>
    <row r="809" spans="6:19" ht="15.75">
      <c r="F809" s="66"/>
      <c r="G809" s="66"/>
      <c r="R809" s="66"/>
      <c r="S809" s="66"/>
    </row>
    <row r="810" spans="6:19" ht="15.75">
      <c r="F810" s="66"/>
      <c r="G810" s="66"/>
      <c r="R810" s="66"/>
      <c r="S810" s="66"/>
    </row>
    <row r="811" spans="6:19" ht="15.75">
      <c r="F811" s="66"/>
      <c r="G811" s="66"/>
      <c r="R811" s="66"/>
      <c r="S811" s="66"/>
    </row>
    <row r="812" spans="6:19" ht="15.75">
      <c r="F812" s="66"/>
      <c r="G812" s="66"/>
      <c r="R812" s="66"/>
      <c r="S812" s="66"/>
    </row>
    <row r="813" spans="6:19" ht="15.75">
      <c r="F813" s="66"/>
      <c r="G813" s="66"/>
      <c r="R813" s="66"/>
      <c r="S813" s="66"/>
    </row>
    <row r="814" spans="6:19" ht="15.75">
      <c r="F814" s="66"/>
      <c r="G814" s="66"/>
      <c r="R814" s="66"/>
      <c r="S814" s="66"/>
    </row>
    <row r="815" spans="6:19" ht="15.75">
      <c r="F815" s="66"/>
      <c r="G815" s="66"/>
      <c r="R815" s="66"/>
      <c r="S815" s="66"/>
    </row>
    <row r="816" spans="6:19" ht="15.75">
      <c r="F816" s="66"/>
      <c r="G816" s="66"/>
      <c r="R816" s="66"/>
      <c r="S816" s="66"/>
    </row>
    <row r="817" spans="6:19" ht="15.75">
      <c r="F817" s="66"/>
      <c r="G817" s="66"/>
      <c r="R817" s="66"/>
      <c r="S817" s="66"/>
    </row>
    <row r="818" spans="6:19" ht="15.75">
      <c r="F818" s="66"/>
      <c r="G818" s="66"/>
      <c r="R818" s="66"/>
      <c r="S818" s="66"/>
    </row>
    <row r="819" spans="6:19" ht="15.75">
      <c r="F819" s="66"/>
      <c r="G819" s="66"/>
      <c r="R819" s="66"/>
      <c r="S819" s="66"/>
    </row>
    <row r="820" spans="6:19" ht="15.75">
      <c r="F820" s="66"/>
      <c r="G820" s="66"/>
      <c r="R820" s="66"/>
      <c r="S820" s="66"/>
    </row>
    <row r="821" spans="6:19" ht="15.75">
      <c r="F821" s="66"/>
      <c r="G821" s="66"/>
      <c r="R821" s="66"/>
      <c r="S821" s="66"/>
    </row>
    <row r="822" spans="6:19" ht="15.75">
      <c r="F822" s="66"/>
      <c r="G822" s="66"/>
      <c r="R822" s="66"/>
      <c r="S822" s="66"/>
    </row>
    <row r="823" spans="6:19" ht="15.75">
      <c r="F823" s="66"/>
      <c r="G823" s="66"/>
      <c r="R823" s="66"/>
      <c r="S823" s="66"/>
    </row>
    <row r="824" spans="6:19" ht="15.75">
      <c r="F824" s="66"/>
      <c r="G824" s="66"/>
      <c r="R824" s="66"/>
      <c r="S824" s="66"/>
    </row>
    <row r="825" spans="6:19" ht="15.75">
      <c r="F825" s="66"/>
      <c r="G825" s="66"/>
      <c r="R825" s="66"/>
      <c r="S825" s="66"/>
    </row>
    <row r="826" spans="6:19" ht="15.75">
      <c r="F826" s="66"/>
      <c r="G826" s="66"/>
      <c r="R826" s="66"/>
      <c r="S826" s="66"/>
    </row>
    <row r="827" spans="6:19" ht="15.75">
      <c r="F827" s="66"/>
      <c r="G827" s="66"/>
      <c r="R827" s="66"/>
      <c r="S827" s="66"/>
    </row>
    <row r="828" spans="6:19" ht="15.75">
      <c r="F828" s="66"/>
      <c r="G828" s="66"/>
      <c r="R828" s="66"/>
      <c r="S828" s="66"/>
    </row>
    <row r="829" spans="6:19" ht="15.75">
      <c r="F829" s="66"/>
      <c r="G829" s="66"/>
      <c r="R829" s="66"/>
      <c r="S829" s="66"/>
    </row>
    <row r="830" spans="6:19" ht="15.75">
      <c r="F830" s="66"/>
      <c r="G830" s="66"/>
      <c r="R830" s="66"/>
      <c r="S830" s="66"/>
    </row>
    <row r="831" spans="6:19" ht="15.75">
      <c r="F831" s="66"/>
      <c r="G831" s="66"/>
      <c r="R831" s="66"/>
      <c r="S831" s="66"/>
    </row>
    <row r="832" spans="6:19" ht="15.75">
      <c r="F832" s="66"/>
      <c r="G832" s="66"/>
      <c r="R832" s="66"/>
      <c r="S832" s="66"/>
    </row>
    <row r="833" spans="6:19" ht="15.75">
      <c r="F833" s="66"/>
      <c r="G833" s="66"/>
      <c r="R833" s="66"/>
      <c r="S833" s="66"/>
    </row>
    <row r="834" spans="6:19" ht="15.75">
      <c r="F834" s="66"/>
      <c r="G834" s="66"/>
      <c r="R834" s="66"/>
      <c r="S834" s="66"/>
    </row>
    <row r="835" spans="6:19" ht="15.75">
      <c r="F835" s="66"/>
      <c r="G835" s="66"/>
      <c r="R835" s="66"/>
      <c r="S835" s="66"/>
    </row>
    <row r="836" spans="6:19" ht="15.75">
      <c r="F836" s="66"/>
      <c r="G836" s="66"/>
      <c r="R836" s="66"/>
      <c r="S836" s="66"/>
    </row>
    <row r="837" spans="6:19" ht="15.75">
      <c r="F837" s="66"/>
      <c r="G837" s="66"/>
      <c r="R837" s="66"/>
      <c r="S837" s="66"/>
    </row>
    <row r="838" spans="6:19" ht="15.75">
      <c r="F838" s="66"/>
      <c r="G838" s="66"/>
      <c r="R838" s="66"/>
      <c r="S838" s="66"/>
    </row>
    <row r="839" spans="6:19" ht="15.75">
      <c r="F839" s="66"/>
      <c r="G839" s="66"/>
      <c r="R839" s="66"/>
      <c r="S839" s="66"/>
    </row>
    <row r="840" spans="6:19" ht="15.75">
      <c r="F840" s="66"/>
      <c r="G840" s="66"/>
      <c r="R840" s="66"/>
      <c r="S840" s="66"/>
    </row>
    <row r="841" spans="6:19" ht="15.75">
      <c r="F841" s="66"/>
      <c r="G841" s="66"/>
      <c r="R841" s="66"/>
      <c r="S841" s="66"/>
    </row>
    <row r="842" spans="6:19" ht="15.75">
      <c r="F842" s="66"/>
      <c r="G842" s="66"/>
      <c r="R842" s="66"/>
      <c r="S842" s="66"/>
    </row>
    <row r="843" spans="6:19" ht="15.75">
      <c r="F843" s="66"/>
      <c r="G843" s="66"/>
      <c r="R843" s="66"/>
      <c r="S843" s="66"/>
    </row>
    <row r="844" spans="6:19" ht="15.75">
      <c r="F844" s="66"/>
      <c r="G844" s="66"/>
      <c r="R844" s="66"/>
      <c r="S844" s="66"/>
    </row>
    <row r="845" spans="6:19" ht="15.75">
      <c r="F845" s="66"/>
      <c r="G845" s="66"/>
      <c r="R845" s="66"/>
      <c r="S845" s="66"/>
    </row>
    <row r="846" spans="6:19" ht="15.75">
      <c r="F846" s="66"/>
      <c r="G846" s="66"/>
      <c r="R846" s="66"/>
      <c r="S846" s="66"/>
    </row>
    <row r="847" spans="6:19" ht="15.75">
      <c r="F847" s="66"/>
      <c r="G847" s="66"/>
      <c r="R847" s="66"/>
      <c r="S847" s="66"/>
    </row>
    <row r="848" spans="6:19" ht="15.75">
      <c r="F848" s="66"/>
      <c r="G848" s="66"/>
      <c r="R848" s="66"/>
      <c r="S848" s="66"/>
    </row>
    <row r="849" spans="6:19" ht="15.75">
      <c r="F849" s="66"/>
      <c r="G849" s="66"/>
      <c r="R849" s="66"/>
      <c r="S849" s="66"/>
    </row>
    <row r="850" spans="6:19" ht="15.75">
      <c r="F850" s="66"/>
      <c r="G850" s="66"/>
      <c r="R850" s="66"/>
      <c r="S850" s="66"/>
    </row>
    <row r="851" spans="6:19" ht="15.75">
      <c r="F851" s="66"/>
      <c r="G851" s="66"/>
      <c r="R851" s="66"/>
      <c r="S851" s="66"/>
    </row>
    <row r="852" spans="6:19" ht="15.75">
      <c r="F852" s="66"/>
      <c r="G852" s="66"/>
      <c r="R852" s="66"/>
      <c r="S852" s="66"/>
    </row>
    <row r="853" spans="6:19" ht="15.75">
      <c r="F853" s="66"/>
      <c r="G853" s="66"/>
      <c r="R853" s="66"/>
      <c r="S853" s="66"/>
    </row>
    <row r="854" spans="6:19" ht="15.75">
      <c r="F854" s="66"/>
      <c r="G854" s="66"/>
      <c r="R854" s="66"/>
      <c r="S854" s="66"/>
    </row>
    <row r="855" spans="6:19" ht="15.75">
      <c r="F855" s="66"/>
      <c r="G855" s="66"/>
      <c r="R855" s="66"/>
      <c r="S855" s="66"/>
    </row>
    <row r="856" spans="6:19" ht="15.75">
      <c r="F856" s="66"/>
      <c r="G856" s="66"/>
      <c r="R856" s="66"/>
      <c r="S856" s="66"/>
    </row>
    <row r="857" spans="6:19" ht="15.75">
      <c r="F857" s="66"/>
      <c r="G857" s="66"/>
      <c r="R857" s="66"/>
      <c r="S857" s="66"/>
    </row>
    <row r="858" spans="6:19" ht="15.75">
      <c r="F858" s="66"/>
      <c r="G858" s="66"/>
      <c r="R858" s="66"/>
      <c r="S858" s="66"/>
    </row>
    <row r="859" spans="6:19" ht="15.75">
      <c r="F859" s="66"/>
      <c r="G859" s="66"/>
      <c r="R859" s="66"/>
      <c r="S859" s="66"/>
    </row>
    <row r="860" spans="6:19" ht="15.75">
      <c r="F860" s="66"/>
      <c r="G860" s="66"/>
      <c r="R860" s="66"/>
      <c r="S860" s="66"/>
    </row>
    <row r="861" spans="6:19" ht="15.75">
      <c r="F861" s="66"/>
      <c r="G861" s="66"/>
      <c r="R861" s="66"/>
      <c r="S861" s="66"/>
    </row>
    <row r="862" spans="6:19" ht="15.75">
      <c r="F862" s="66"/>
      <c r="G862" s="66"/>
      <c r="R862" s="66"/>
      <c r="S862" s="66"/>
    </row>
    <row r="863" spans="6:19" ht="15.75">
      <c r="F863" s="66"/>
      <c r="G863" s="66"/>
      <c r="R863" s="66"/>
      <c r="S863" s="66"/>
    </row>
    <row r="864" spans="6:19" ht="15.75">
      <c r="F864" s="66"/>
      <c r="G864" s="66"/>
      <c r="R864" s="66"/>
      <c r="S864" s="66"/>
    </row>
    <row r="865" spans="6:19" ht="15.75">
      <c r="F865" s="66"/>
      <c r="G865" s="66"/>
      <c r="R865" s="66"/>
      <c r="S865" s="66"/>
    </row>
    <row r="866" spans="6:19" ht="15.75">
      <c r="F866" s="66"/>
      <c r="G866" s="66"/>
      <c r="R866" s="66"/>
      <c r="S866" s="66"/>
    </row>
    <row r="867" spans="6:19" ht="15.75">
      <c r="F867" s="66"/>
      <c r="G867" s="66"/>
      <c r="R867" s="66"/>
      <c r="S867" s="66"/>
    </row>
    <row r="868" spans="6:19" ht="15.75">
      <c r="F868" s="66"/>
      <c r="G868" s="66"/>
      <c r="R868" s="66"/>
      <c r="S868" s="66"/>
    </row>
    <row r="869" spans="6:19" ht="15.75">
      <c r="F869" s="66"/>
      <c r="G869" s="66"/>
      <c r="R869" s="66"/>
      <c r="S869" s="66"/>
    </row>
    <row r="870" spans="6:19" ht="15.75">
      <c r="F870" s="66"/>
      <c r="G870" s="66"/>
      <c r="R870" s="66"/>
      <c r="S870" s="66"/>
    </row>
    <row r="871" spans="6:19" ht="15.75">
      <c r="F871" s="66"/>
      <c r="G871" s="66"/>
      <c r="R871" s="66"/>
      <c r="S871" s="66"/>
    </row>
    <row r="872" spans="6:19" ht="15.75">
      <c r="F872" s="66"/>
      <c r="G872" s="66"/>
      <c r="R872" s="66"/>
      <c r="S872" s="66"/>
    </row>
    <row r="873" spans="6:19" ht="15.75">
      <c r="F873" s="66"/>
      <c r="G873" s="66"/>
      <c r="R873" s="66"/>
      <c r="S873" s="66"/>
    </row>
    <row r="874" spans="6:19" ht="15.75">
      <c r="F874" s="66"/>
      <c r="G874" s="66"/>
      <c r="R874" s="66"/>
      <c r="S874" s="66"/>
    </row>
    <row r="875" spans="6:19" ht="15.75">
      <c r="F875" s="66"/>
      <c r="G875" s="66"/>
      <c r="R875" s="66"/>
      <c r="S875" s="66"/>
    </row>
    <row r="876" spans="6:19" ht="15.75">
      <c r="F876" s="66"/>
      <c r="G876" s="66"/>
      <c r="R876" s="66"/>
      <c r="S876" s="66"/>
    </row>
    <row r="877" spans="6:19" ht="15.75">
      <c r="F877" s="66"/>
      <c r="G877" s="66"/>
      <c r="R877" s="66"/>
      <c r="S877" s="66"/>
    </row>
    <row r="878" spans="6:19" ht="15.75">
      <c r="F878" s="66"/>
      <c r="G878" s="66"/>
      <c r="R878" s="66"/>
      <c r="S878" s="66"/>
    </row>
    <row r="879" spans="6:19" ht="15.75">
      <c r="F879" s="66"/>
      <c r="G879" s="66"/>
      <c r="R879" s="66"/>
      <c r="S879" s="66"/>
    </row>
    <row r="880" spans="6:19" ht="15.75">
      <c r="F880" s="66"/>
      <c r="G880" s="66"/>
      <c r="R880" s="66"/>
      <c r="S880" s="66"/>
    </row>
    <row r="881" spans="6:19" ht="15.75">
      <c r="F881" s="66"/>
      <c r="G881" s="66"/>
      <c r="R881" s="66"/>
      <c r="S881" s="66"/>
    </row>
    <row r="882" spans="6:19" ht="15.75">
      <c r="F882" s="66"/>
      <c r="G882" s="66"/>
      <c r="R882" s="66"/>
      <c r="S882" s="66"/>
    </row>
    <row r="883" spans="6:19" ht="15.75">
      <c r="F883" s="66"/>
      <c r="G883" s="66"/>
      <c r="R883" s="66"/>
      <c r="S883" s="66"/>
    </row>
    <row r="884" spans="6:19" ht="15.75">
      <c r="F884" s="66"/>
      <c r="G884" s="66"/>
      <c r="R884" s="66"/>
      <c r="S884" s="66"/>
    </row>
    <row r="885" spans="6:19" ht="15.75">
      <c r="F885" s="66"/>
      <c r="G885" s="66"/>
      <c r="R885" s="66"/>
      <c r="S885" s="66"/>
    </row>
    <row r="886" spans="6:19" ht="15.75">
      <c r="F886" s="66"/>
      <c r="G886" s="66"/>
      <c r="R886" s="66"/>
      <c r="S886" s="66"/>
    </row>
    <row r="887" spans="6:19" ht="15.75">
      <c r="F887" s="66"/>
      <c r="G887" s="66"/>
      <c r="R887" s="66"/>
      <c r="S887" s="66"/>
    </row>
    <row r="888" spans="6:19" ht="15.75">
      <c r="F888" s="66"/>
      <c r="G888" s="66"/>
      <c r="R888" s="66"/>
      <c r="S888" s="66"/>
    </row>
    <row r="889" spans="6:19" ht="15.75">
      <c r="F889" s="66"/>
      <c r="G889" s="66"/>
      <c r="R889" s="66"/>
      <c r="S889" s="66"/>
    </row>
    <row r="890" spans="6:19" ht="15.75">
      <c r="F890" s="66"/>
      <c r="G890" s="66"/>
      <c r="R890" s="66"/>
      <c r="S890" s="66"/>
    </row>
    <row r="891" spans="6:19" ht="15.75">
      <c r="F891" s="66"/>
      <c r="G891" s="66"/>
      <c r="R891" s="66"/>
      <c r="S891" s="66"/>
    </row>
    <row r="892" spans="6:19" ht="15.75">
      <c r="F892" s="66"/>
      <c r="G892" s="66"/>
      <c r="R892" s="66"/>
      <c r="S892" s="66"/>
    </row>
    <row r="893" spans="6:19" ht="15.75">
      <c r="F893" s="66"/>
      <c r="G893" s="66"/>
      <c r="R893" s="66"/>
      <c r="S893" s="66"/>
    </row>
    <row r="894" spans="6:19" ht="15.75">
      <c r="F894" s="66"/>
      <c r="G894" s="66"/>
      <c r="R894" s="66"/>
      <c r="S894" s="66"/>
    </row>
    <row r="895" spans="6:19" ht="15.75">
      <c r="F895" s="66"/>
      <c r="G895" s="66"/>
      <c r="R895" s="66"/>
      <c r="S895" s="66"/>
    </row>
    <row r="896" spans="6:19" ht="15.75">
      <c r="F896" s="66"/>
      <c r="G896" s="66"/>
      <c r="R896" s="66"/>
      <c r="S896" s="66"/>
    </row>
    <row r="897" spans="6:19" ht="15.75">
      <c r="F897" s="66"/>
      <c r="G897" s="66"/>
      <c r="R897" s="66"/>
      <c r="S897" s="66"/>
    </row>
    <row r="898" spans="6:19" ht="15.75">
      <c r="F898" s="66"/>
      <c r="G898" s="66"/>
      <c r="R898" s="66"/>
      <c r="S898" s="66"/>
    </row>
    <row r="899" spans="6:19" ht="15.75">
      <c r="F899" s="66"/>
      <c r="G899" s="66"/>
      <c r="R899" s="66"/>
      <c r="S899" s="66"/>
    </row>
    <row r="900" spans="6:19" ht="15.75">
      <c r="F900" s="66"/>
      <c r="G900" s="66"/>
      <c r="R900" s="66"/>
      <c r="S900" s="66"/>
    </row>
    <row r="901" spans="6:19" ht="15.75">
      <c r="F901" s="66"/>
      <c r="G901" s="66"/>
      <c r="R901" s="66"/>
      <c r="S901" s="66"/>
    </row>
    <row r="902" spans="6:19" ht="15.75">
      <c r="F902" s="66"/>
      <c r="G902" s="66"/>
      <c r="R902" s="66"/>
      <c r="S902" s="66"/>
    </row>
    <row r="903" spans="6:19" ht="15.75">
      <c r="F903" s="66"/>
      <c r="G903" s="66"/>
      <c r="R903" s="66"/>
      <c r="S903" s="66"/>
    </row>
    <row r="904" spans="6:19" ht="15.75">
      <c r="F904" s="66"/>
      <c r="G904" s="66"/>
      <c r="R904" s="66"/>
      <c r="S904" s="66"/>
    </row>
    <row r="905" spans="6:19" ht="15.75">
      <c r="F905" s="66"/>
      <c r="G905" s="66"/>
      <c r="R905" s="66"/>
      <c r="S905" s="66"/>
    </row>
    <row r="906" spans="6:19" ht="15.75">
      <c r="F906" s="66"/>
      <c r="G906" s="66"/>
      <c r="R906" s="66"/>
      <c r="S906" s="66"/>
    </row>
    <row r="907" spans="6:19" ht="15.75">
      <c r="F907" s="66"/>
      <c r="G907" s="66"/>
      <c r="R907" s="66"/>
      <c r="S907" s="66"/>
    </row>
    <row r="908" spans="6:19" ht="15.75">
      <c r="F908" s="66"/>
      <c r="G908" s="66"/>
      <c r="R908" s="66"/>
      <c r="S908" s="66"/>
    </row>
    <row r="909" spans="6:19" ht="15.75">
      <c r="F909" s="66"/>
      <c r="G909" s="66"/>
      <c r="R909" s="66"/>
      <c r="S909" s="66"/>
    </row>
    <row r="910" spans="6:19" ht="15.75">
      <c r="F910" s="66"/>
      <c r="G910" s="66"/>
      <c r="R910" s="66"/>
      <c r="S910" s="66"/>
    </row>
    <row r="911" spans="6:19" ht="15.75">
      <c r="F911" s="66"/>
      <c r="G911" s="66"/>
      <c r="R911" s="66"/>
      <c r="S911" s="66"/>
    </row>
    <row r="912" spans="6:19" ht="15.75">
      <c r="F912" s="66"/>
      <c r="G912" s="66"/>
      <c r="R912" s="66"/>
      <c r="S912" s="66"/>
    </row>
    <row r="913" spans="6:19" ht="15.75">
      <c r="F913" s="66"/>
      <c r="G913" s="66"/>
      <c r="R913" s="66"/>
      <c r="S913" s="66"/>
    </row>
    <row r="914" spans="6:19" ht="15.75">
      <c r="F914" s="66"/>
      <c r="G914" s="66"/>
      <c r="R914" s="66"/>
      <c r="S914" s="66"/>
    </row>
    <row r="915" spans="6:19" ht="15.75">
      <c r="F915" s="66"/>
      <c r="G915" s="66"/>
      <c r="R915" s="66"/>
      <c r="S915" s="66"/>
    </row>
    <row r="916" spans="6:19" ht="15.75">
      <c r="F916" s="66"/>
      <c r="G916" s="66"/>
      <c r="R916" s="66"/>
      <c r="S916" s="66"/>
    </row>
    <row r="917" spans="6:19" ht="15.75">
      <c r="F917" s="66"/>
      <c r="G917" s="66"/>
      <c r="R917" s="66"/>
      <c r="S917" s="66"/>
    </row>
    <row r="918" spans="6:19" ht="15.75">
      <c r="F918" s="66"/>
      <c r="G918" s="66"/>
      <c r="R918" s="66"/>
      <c r="S918" s="66"/>
    </row>
    <row r="919" spans="6:19" ht="15.75">
      <c r="F919" s="66"/>
      <c r="G919" s="66"/>
      <c r="R919" s="66"/>
      <c r="S919" s="66"/>
    </row>
    <row r="920" spans="6:19" ht="15.75">
      <c r="F920" s="66"/>
      <c r="G920" s="66"/>
      <c r="R920" s="66"/>
      <c r="S920" s="66"/>
    </row>
    <row r="921" spans="6:19" ht="15.75">
      <c r="F921" s="66"/>
      <c r="G921" s="66"/>
      <c r="R921" s="66"/>
      <c r="S921" s="66"/>
    </row>
    <row r="922" spans="6:19" ht="15.75">
      <c r="F922" s="66"/>
      <c r="G922" s="66"/>
      <c r="R922" s="66"/>
      <c r="S922" s="66"/>
    </row>
    <row r="923" spans="6:19" ht="15.75">
      <c r="F923" s="66"/>
      <c r="G923" s="66"/>
      <c r="R923" s="66"/>
      <c r="S923" s="66"/>
    </row>
    <row r="924" spans="6:19" ht="15.75">
      <c r="F924" s="66"/>
      <c r="G924" s="66"/>
      <c r="R924" s="66"/>
      <c r="S924" s="66"/>
    </row>
    <row r="925" spans="6:19" ht="15.75">
      <c r="F925" s="66"/>
      <c r="G925" s="66"/>
      <c r="R925" s="66"/>
      <c r="S925" s="66"/>
    </row>
    <row r="926" spans="6:19" ht="15.75">
      <c r="F926" s="66"/>
      <c r="G926" s="66"/>
      <c r="R926" s="66"/>
      <c r="S926" s="66"/>
    </row>
    <row r="927" spans="6:19" ht="15.75">
      <c r="F927" s="66"/>
      <c r="G927" s="66"/>
      <c r="R927" s="66"/>
      <c r="S927" s="66"/>
    </row>
    <row r="928" spans="6:19" ht="15.75">
      <c r="F928" s="66"/>
      <c r="G928" s="66"/>
      <c r="R928" s="66"/>
      <c r="S928" s="66"/>
    </row>
    <row r="929" spans="6:19" ht="15.75">
      <c r="F929" s="66"/>
      <c r="G929" s="66"/>
      <c r="R929" s="66"/>
      <c r="S929" s="66"/>
    </row>
    <row r="930" spans="6:19" ht="15.75">
      <c r="F930" s="66"/>
      <c r="G930" s="66"/>
      <c r="R930" s="66"/>
      <c r="S930" s="66"/>
    </row>
    <row r="931" spans="6:19" ht="15.75">
      <c r="F931" s="66"/>
      <c r="G931" s="66"/>
      <c r="R931" s="66"/>
      <c r="S931" s="66"/>
    </row>
    <row r="932" spans="6:19" ht="15.75">
      <c r="F932" s="66"/>
      <c r="G932" s="66"/>
      <c r="R932" s="66"/>
      <c r="S932" s="66"/>
    </row>
    <row r="933" spans="6:19" ht="15.75">
      <c r="F933" s="66"/>
      <c r="G933" s="66"/>
      <c r="R933" s="66"/>
      <c r="S933" s="66"/>
    </row>
    <row r="934" spans="6:19" ht="15.75">
      <c r="F934" s="66"/>
      <c r="G934" s="66"/>
      <c r="R934" s="66"/>
      <c r="S934" s="66"/>
    </row>
    <row r="935" spans="6:19" ht="15.75">
      <c r="F935" s="66"/>
      <c r="G935" s="66"/>
      <c r="R935" s="66"/>
      <c r="S935" s="66"/>
    </row>
    <row r="936" spans="6:19" ht="15.75">
      <c r="F936" s="66"/>
      <c r="G936" s="66"/>
      <c r="R936" s="66"/>
      <c r="S936" s="66"/>
    </row>
    <row r="937" spans="6:19" ht="15.75">
      <c r="F937" s="66"/>
      <c r="G937" s="66"/>
      <c r="R937" s="66"/>
      <c r="S937" s="66"/>
    </row>
    <row r="938" spans="6:19" ht="15.75">
      <c r="F938" s="66"/>
      <c r="G938" s="66"/>
      <c r="R938" s="66"/>
      <c r="S938" s="66"/>
    </row>
    <row r="939" spans="6:19" ht="15.75">
      <c r="F939" s="66"/>
      <c r="G939" s="66"/>
      <c r="R939" s="66"/>
      <c r="S939" s="66"/>
    </row>
    <row r="940" spans="6:19" ht="15.75">
      <c r="F940" s="66"/>
      <c r="G940" s="66"/>
      <c r="R940" s="66"/>
      <c r="S940" s="66"/>
    </row>
    <row r="941" spans="6:19" ht="15.75">
      <c r="F941" s="66"/>
      <c r="G941" s="66"/>
      <c r="R941" s="66"/>
      <c r="S941" s="66"/>
    </row>
    <row r="942" spans="6:19" ht="15.75">
      <c r="F942" s="66"/>
      <c r="G942" s="66"/>
      <c r="R942" s="66"/>
      <c r="S942" s="66"/>
    </row>
    <row r="943" spans="6:19" ht="15.75">
      <c r="F943" s="66"/>
      <c r="G943" s="66"/>
      <c r="R943" s="66"/>
      <c r="S943" s="66"/>
    </row>
    <row r="944" spans="6:19" ht="15.75">
      <c r="F944" s="66"/>
      <c r="G944" s="66"/>
      <c r="R944" s="66"/>
      <c r="S944" s="66"/>
    </row>
    <row r="945" spans="6:19" ht="15.75">
      <c r="F945" s="66"/>
      <c r="G945" s="66"/>
      <c r="R945" s="66"/>
      <c r="S945" s="66"/>
    </row>
    <row r="946" spans="6:19" ht="15.75">
      <c r="F946" s="66"/>
      <c r="G946" s="66"/>
      <c r="R946" s="66"/>
      <c r="S946" s="66"/>
    </row>
    <row r="947" spans="6:19" ht="15.75">
      <c r="F947" s="66"/>
      <c r="G947" s="66"/>
      <c r="R947" s="66"/>
      <c r="S947" s="66"/>
    </row>
    <row r="948" spans="6:19" ht="15.75">
      <c r="F948" s="66"/>
      <c r="G948" s="66"/>
      <c r="R948" s="66"/>
      <c r="S948" s="66"/>
    </row>
    <row r="949" spans="6:19" ht="15.75">
      <c r="F949" s="66"/>
      <c r="G949" s="66"/>
      <c r="R949" s="66"/>
      <c r="S949" s="66"/>
    </row>
    <row r="950" spans="6:19" ht="15.75">
      <c r="F950" s="66"/>
      <c r="G950" s="66"/>
      <c r="R950" s="66"/>
      <c r="S950" s="66"/>
    </row>
    <row r="951" spans="6:19" ht="15.75">
      <c r="F951" s="66"/>
      <c r="G951" s="66"/>
      <c r="R951" s="66"/>
      <c r="S951" s="66"/>
    </row>
    <row r="952" spans="6:19" ht="15.75">
      <c r="F952" s="66"/>
      <c r="G952" s="66"/>
      <c r="R952" s="66"/>
      <c r="S952" s="66"/>
    </row>
    <row r="953" spans="6:19" ht="15.75">
      <c r="F953" s="66"/>
      <c r="G953" s="66"/>
      <c r="R953" s="66"/>
      <c r="S953" s="66"/>
    </row>
    <row r="954" spans="6:19" ht="15.75">
      <c r="F954" s="66"/>
      <c r="G954" s="66"/>
      <c r="R954" s="66"/>
      <c r="S954" s="66"/>
    </row>
    <row r="955" spans="6:19" ht="15.75">
      <c r="F955" s="66"/>
      <c r="G955" s="66"/>
      <c r="R955" s="66"/>
      <c r="S955" s="66"/>
    </row>
    <row r="956" spans="6:19" ht="15.75">
      <c r="F956" s="66"/>
      <c r="G956" s="66"/>
      <c r="R956" s="66"/>
      <c r="S956" s="66"/>
    </row>
    <row r="957" spans="6:19" ht="15.75">
      <c r="F957" s="66"/>
      <c r="G957" s="66"/>
      <c r="R957" s="66"/>
      <c r="S957" s="66"/>
    </row>
    <row r="958" spans="6:19" ht="15.75">
      <c r="F958" s="66"/>
      <c r="G958" s="66"/>
      <c r="R958" s="66"/>
      <c r="S958" s="66"/>
    </row>
    <row r="959" spans="6:19" ht="15.75">
      <c r="F959" s="66"/>
      <c r="G959" s="66"/>
      <c r="R959" s="66"/>
      <c r="S959" s="66"/>
    </row>
    <row r="960" spans="6:19" ht="15.75">
      <c r="F960" s="66"/>
      <c r="G960" s="66"/>
      <c r="R960" s="66"/>
      <c r="S960" s="66"/>
    </row>
    <row r="961" spans="6:19" ht="15.75">
      <c r="F961" s="66"/>
      <c r="G961" s="66"/>
      <c r="R961" s="66"/>
      <c r="S961" s="66"/>
    </row>
    <row r="962" spans="6:19" ht="15.75">
      <c r="F962" s="66"/>
      <c r="G962" s="66"/>
      <c r="R962" s="66"/>
      <c r="S962" s="66"/>
    </row>
    <row r="963" spans="6:19" ht="15.75">
      <c r="F963" s="66"/>
      <c r="G963" s="66"/>
      <c r="R963" s="66"/>
      <c r="S963" s="66"/>
    </row>
    <row r="964" spans="6:19" ht="15.75">
      <c r="F964" s="66"/>
      <c r="G964" s="66"/>
      <c r="R964" s="66"/>
      <c r="S964" s="66"/>
    </row>
    <row r="965" spans="6:19" ht="15.75">
      <c r="F965" s="66"/>
      <c r="G965" s="66"/>
      <c r="R965" s="66"/>
      <c r="S965" s="66"/>
    </row>
    <row r="966" spans="6:19" ht="15.75">
      <c r="F966" s="66"/>
      <c r="G966" s="66"/>
      <c r="R966" s="66"/>
      <c r="S966" s="66"/>
    </row>
    <row r="967" spans="6:19" ht="15.75">
      <c r="F967" s="66"/>
      <c r="G967" s="66"/>
      <c r="R967" s="66"/>
      <c r="S967" s="66"/>
    </row>
    <row r="968" spans="6:19" ht="15.75">
      <c r="F968" s="66"/>
      <c r="G968" s="66"/>
      <c r="R968" s="66"/>
      <c r="S968" s="66"/>
    </row>
    <row r="969" spans="6:19" ht="15.75">
      <c r="F969" s="66"/>
      <c r="G969" s="66"/>
      <c r="R969" s="66"/>
      <c r="S969" s="66"/>
    </row>
    <row r="970" spans="6:19" ht="15.75">
      <c r="F970" s="66"/>
      <c r="G970" s="66"/>
      <c r="R970" s="66"/>
      <c r="S970" s="66"/>
    </row>
    <row r="971" spans="6:19" ht="15.75">
      <c r="F971" s="66"/>
      <c r="G971" s="66"/>
      <c r="R971" s="66"/>
      <c r="S971" s="66"/>
    </row>
    <row r="972" spans="6:19" ht="15.75">
      <c r="F972" s="66"/>
      <c r="G972" s="66"/>
      <c r="R972" s="66"/>
      <c r="S972" s="66"/>
    </row>
    <row r="973" spans="6:19" ht="15.75">
      <c r="F973" s="66"/>
      <c r="G973" s="66"/>
      <c r="R973" s="66"/>
      <c r="S973" s="66"/>
    </row>
  </sheetData>
  <sheetProtection formatCells="0" formatColumns="0" formatRows="0" insertColumns="0" insertRows="0" insertHyperlinks="0" deleteColumns="0" deleteRows="0" sort="0" autoFilter="0" pivotTables="0"/>
  <mergeCells count="108">
    <mergeCell ref="AE1:AE2"/>
    <mergeCell ref="AE4:AE7"/>
    <mergeCell ref="AE8:AE11"/>
    <mergeCell ref="A1:A2"/>
    <mergeCell ref="C1:C2"/>
    <mergeCell ref="A8:A11"/>
    <mergeCell ref="B8:B11"/>
    <mergeCell ref="A4:A7"/>
    <mergeCell ref="B4:B7"/>
    <mergeCell ref="C4:C27"/>
    <mergeCell ref="B24:B27"/>
    <mergeCell ref="F1:AC1"/>
    <mergeCell ref="AD1:AD2"/>
    <mergeCell ref="AD4:AD7"/>
    <mergeCell ref="AD8:AD11"/>
    <mergeCell ref="AD24:AD27"/>
    <mergeCell ref="A3:AD3"/>
    <mergeCell ref="A16:A19"/>
    <mergeCell ref="B16:B19"/>
    <mergeCell ref="A20:A23"/>
    <mergeCell ref="B20:B23"/>
    <mergeCell ref="AE68:AE70"/>
    <mergeCell ref="AE71:AE73"/>
    <mergeCell ref="AE24:AE27"/>
    <mergeCell ref="AE51:AE54"/>
    <mergeCell ref="AE55:AE58"/>
    <mergeCell ref="AE59:AE62"/>
    <mergeCell ref="AE40:AE43"/>
    <mergeCell ref="AE63:AE66"/>
    <mergeCell ref="A59:A62"/>
    <mergeCell ref="B55:B58"/>
    <mergeCell ref="A55:A58"/>
    <mergeCell ref="A50:Q50"/>
    <mergeCell ref="A51:A54"/>
    <mergeCell ref="B51:B54"/>
    <mergeCell ref="AD51:AD54"/>
    <mergeCell ref="AD55:AD58"/>
    <mergeCell ref="B40:B43"/>
    <mergeCell ref="C40:C43"/>
    <mergeCell ref="A45:R45"/>
    <mergeCell ref="V45:AA45"/>
    <mergeCell ref="A46:G46"/>
    <mergeCell ref="J46:N46"/>
    <mergeCell ref="V46:Z46"/>
    <mergeCell ref="A47:G47"/>
    <mergeCell ref="C51:C54"/>
    <mergeCell ref="C55:C58"/>
    <mergeCell ref="C59:C62"/>
    <mergeCell ref="AE32:AE35"/>
    <mergeCell ref="A36:A39"/>
    <mergeCell ref="B36:B39"/>
    <mergeCell ref="AD36:AD39"/>
    <mergeCell ref="AE36:AE39"/>
    <mergeCell ref="A48:G48"/>
    <mergeCell ref="A49:G49"/>
    <mergeCell ref="J49:N49"/>
    <mergeCell ref="V49:Z49"/>
    <mergeCell ref="B28:B31"/>
    <mergeCell ref="A28:A31"/>
    <mergeCell ref="D4:D43"/>
    <mergeCell ref="C28:C39"/>
    <mergeCell ref="AE28:AE31"/>
    <mergeCell ref="AD28:AD31"/>
    <mergeCell ref="AD12:AD15"/>
    <mergeCell ref="AD16:AD19"/>
    <mergeCell ref="AD40:AD43"/>
    <mergeCell ref="A24:A27"/>
    <mergeCell ref="AE20:AE23"/>
    <mergeCell ref="AE12:AE15"/>
    <mergeCell ref="AE16:AE19"/>
    <mergeCell ref="A40:A43"/>
    <mergeCell ref="A12:A15"/>
    <mergeCell ref="B12:B15"/>
    <mergeCell ref="AD20:AD23"/>
    <mergeCell ref="A75:R75"/>
    <mergeCell ref="V75:AA75"/>
    <mergeCell ref="A32:A35"/>
    <mergeCell ref="B32:B35"/>
    <mergeCell ref="AD32:AD35"/>
    <mergeCell ref="AD71:AD73"/>
    <mergeCell ref="AD59:AD62"/>
    <mergeCell ref="AD63:AD66"/>
    <mergeCell ref="AD68:AD70"/>
    <mergeCell ref="A71:A73"/>
    <mergeCell ref="A63:A66"/>
    <mergeCell ref="B63:B66"/>
    <mergeCell ref="D68:D70"/>
    <mergeCell ref="A67:Q67"/>
    <mergeCell ref="B71:B73"/>
    <mergeCell ref="C71:C73"/>
    <mergeCell ref="D71:D73"/>
    <mergeCell ref="C68:C70"/>
    <mergeCell ref="A68:A70"/>
    <mergeCell ref="B68:B70"/>
    <mergeCell ref="J47:N47"/>
    <mergeCell ref="V47:Z47"/>
    <mergeCell ref="D51:D66"/>
    <mergeCell ref="C63:C66"/>
    <mergeCell ref="A78:G78"/>
    <mergeCell ref="A79:G79"/>
    <mergeCell ref="J79:N79"/>
    <mergeCell ref="V79:Z79"/>
    <mergeCell ref="A76:G76"/>
    <mergeCell ref="J76:N76"/>
    <mergeCell ref="V76:Z76"/>
    <mergeCell ref="A77:G77"/>
    <mergeCell ref="J77:N77"/>
    <mergeCell ref="V77:Z77"/>
  </mergeCells>
  <conditionalFormatting sqref="F974:F65523">
    <cfRule type="expression" dxfId="668" priority="771" stopIfTrue="1">
      <formula>OR(F975="greem",F975="green ")</formula>
    </cfRule>
    <cfRule type="expression" dxfId="667" priority="772" stopIfTrue="1">
      <formula>OR(F975="amber",F975="amber ")</formula>
    </cfRule>
  </conditionalFormatting>
  <conditionalFormatting sqref="AD68:AD69 D52:AC53 D56:AC57 D68:D70 F58:F66 AC63:AC65 AC58:AC61 L63:L66 Z59:Z66 X58:Y61 C59:C61 P59:T61 E68:E69 E71:AD73 C51 C55:C57 C63:C65 U40:V43 F40:AC40 Y40:Y42 AB40:AC42 Z40:Z43 L36:L43 S40:S42 AC36:AC38 AB36:AB39 F24:N24 Y24:Y26 X28:AC28 AA20:AA22 AA16:AA18 Z12:AA14 AB24:AB26 AC12:AC18 AC20:AC26 E24:H26 M12:M22 AB15:AC15 D4 AB12:AB22 E21:AC22 E37:AC38 E41:AC42 V31:AB31 W59:W61 Q63:T65 V28:V34 X12:Y18 V58:V65 W63:Y65 Z15:Z26 X35:AB35 AA24:AA43 T36:T42 AA58:AB65 J43:K43 N40:N43 P36:P39 M24:M26 L28:U28 Q12:Q18 Q20:Q26 E16:W18 F24:H27 P15:Q15 H27:H42 P12:P22 E12:W14 E13:AC14 E8:AC10 E17:AC18 F25:AC26 F29:AC30 E4:AC6 E40:Q42 I20:I43 F36:J43 J24:L27 F28:L35 L12:M18 E20:Y22 K24:L42 N15:N26 L35:P35 L39:P39 O24:O43 J58:J61 Q58:Q61 N59:N66 L58:M61 J63:J66 D64:AC65 E51:AC53 D60:AC61 G63:G66 E55:AC57 G58:H61 E59:N61 I58:I65 K59:K66 E63:N65 G54:Q54 O58:P66 L31:T31 T28:T34 E32:AC34 E36:AA38 U59:U65 F68:AC73 U28:U31 U39:AB39 V43:W43 X54:AC54 X24:X42 O24:W26 W28:W42">
    <cfRule type="cellIs" dxfId="666" priority="768" stopIfTrue="1" operator="equal">
      <formula>"green"</formula>
    </cfRule>
    <cfRule type="cellIs" dxfId="665" priority="769" stopIfTrue="1" operator="equal">
      <formula>"amber"</formula>
    </cfRule>
    <cfRule type="cellIs" dxfId="664" priority="770" stopIfTrue="1" operator="equal">
      <formula>"red"</formula>
    </cfRule>
  </conditionalFormatting>
  <conditionalFormatting sqref="R974:R65523">
    <cfRule type="expression" dxfId="663" priority="760" stopIfTrue="1">
      <formula>OR(R975="greem",R975="green ")</formula>
    </cfRule>
    <cfRule type="expression" dxfId="662" priority="761" stopIfTrue="1">
      <formula>OR(R975="amber",R975="amber ")</formula>
    </cfRule>
  </conditionalFormatting>
  <conditionalFormatting sqref="U40:AC40 Z41:Z43 U41:V43 AC36:AC38 AB36:AB39 Y24:Y26 X28:AC28 AA20:AA22 AA16:AA18 Z12:AA14 AB24:AB26 AC12:AC18 AC20:AC26 R16:W18 AA24:AA39 AA41:AC42 AB12:AB22 R12:W14 R8:AC10 Y29:Z30 AB29:AC30 R40:T42 R4:AC6 Y32:Z34 AB32:AC34 Y36:Z38 X12:Y18 R20:Y22 V31:AB31 W41:Y42 Z15:Z26 X35:AB35 X39:AB39 AA43 R36:V38 R28:V34 V43:W43 X24:X39 R24:W26 W28:W39">
    <cfRule type="cellIs" dxfId="661" priority="628" stopIfTrue="1" operator="equal">
      <formula>"green"</formula>
    </cfRule>
    <cfRule type="cellIs" dxfId="660" priority="629" stopIfTrue="1" operator="equal">
      <formula>"amber"</formula>
    </cfRule>
    <cfRule type="cellIs" dxfId="659" priority="630" stopIfTrue="1" operator="equal">
      <formula>"red"</formula>
    </cfRule>
  </conditionalFormatting>
  <conditionalFormatting sqref="AC63:AC65 AC58:AC61 Z59:Z66 X58:Y61 R59:T61 U59:U65 R51:AC53 W63:Y65 R63:T65 R55:AC57 AA58:AB65 W59:W61 X54:AC54 V58:V65">
    <cfRule type="cellIs" dxfId="658" priority="625" stopIfTrue="1" operator="equal">
      <formula>"green"</formula>
    </cfRule>
    <cfRule type="cellIs" dxfId="657" priority="626" stopIfTrue="1" operator="equal">
      <formula>"amber"</formula>
    </cfRule>
    <cfRule type="cellIs" dxfId="656" priority="627" stopIfTrue="1" operator="equal">
      <formula>"red"</formula>
    </cfRule>
  </conditionalFormatting>
  <conditionalFormatting sqref="AD68:AD69 AD71:AD73 R68:AC73">
    <cfRule type="cellIs" dxfId="655" priority="619" stopIfTrue="1" operator="equal">
      <formula>"green"</formula>
    </cfRule>
    <cfRule type="cellIs" dxfId="654" priority="620" stopIfTrue="1" operator="equal">
      <formula>"amber"</formula>
    </cfRule>
    <cfRule type="cellIs" dxfId="653" priority="621" stopIfTrue="1" operator="equal">
      <formula>"red"</formula>
    </cfRule>
  </conditionalFormatting>
  <conditionalFormatting sqref="V62">
    <cfRule type="cellIs" dxfId="652" priority="613" stopIfTrue="1" operator="equal">
      <formula>"green"</formula>
    </cfRule>
    <cfRule type="cellIs" dxfId="651" priority="614" stopIfTrue="1" operator="equal">
      <formula>"amber"</formula>
    </cfRule>
    <cfRule type="cellIs" dxfId="650" priority="615" stopIfTrue="1" operator="equal">
      <formula>"red"</formula>
    </cfRule>
  </conditionalFormatting>
  <conditionalFormatting sqref="V62">
    <cfRule type="cellIs" dxfId="649" priority="610" stopIfTrue="1" operator="equal">
      <formula>"green"</formula>
    </cfRule>
    <cfRule type="cellIs" dxfId="648" priority="611" stopIfTrue="1" operator="equal">
      <formula>"amber"</formula>
    </cfRule>
    <cfRule type="cellIs" dxfId="647" priority="612" stopIfTrue="1" operator="equal">
      <formula>"red"</formula>
    </cfRule>
  </conditionalFormatting>
  <conditionalFormatting sqref="V62">
    <cfRule type="cellIs" dxfId="646" priority="607" stopIfTrue="1" operator="equal">
      <formula>"green"</formula>
    </cfRule>
    <cfRule type="cellIs" dxfId="645" priority="608" stopIfTrue="1" operator="equal">
      <formula>"amber"</formula>
    </cfRule>
    <cfRule type="cellIs" dxfId="644" priority="609" stopIfTrue="1" operator="equal">
      <formula>"red"</formula>
    </cfRule>
  </conditionalFormatting>
  <conditionalFormatting sqref="X23:Z23">
    <cfRule type="cellIs" dxfId="643" priority="598" stopIfTrue="1" operator="equal">
      <formula>"green"</formula>
    </cfRule>
    <cfRule type="cellIs" dxfId="642" priority="599" stopIfTrue="1" operator="equal">
      <formula>"amber"</formula>
    </cfRule>
    <cfRule type="cellIs" dxfId="641" priority="600" stopIfTrue="1" operator="equal">
      <formula>"red"</formula>
    </cfRule>
  </conditionalFormatting>
  <conditionalFormatting sqref="X23:Z23">
    <cfRule type="cellIs" dxfId="640" priority="595" stopIfTrue="1" operator="equal">
      <formula>"green"</formula>
    </cfRule>
    <cfRule type="cellIs" dxfId="639" priority="596" stopIfTrue="1" operator="equal">
      <formula>"amber"</formula>
    </cfRule>
    <cfRule type="cellIs" dxfId="638" priority="597" stopIfTrue="1" operator="equal">
      <formula>"red"</formula>
    </cfRule>
  </conditionalFormatting>
  <conditionalFormatting sqref="X7:AA7">
    <cfRule type="cellIs" dxfId="637" priority="586" stopIfTrue="1" operator="equal">
      <formula>"green"</formula>
    </cfRule>
    <cfRule type="cellIs" dxfId="636" priority="587" stopIfTrue="1" operator="equal">
      <formula>"amber"</formula>
    </cfRule>
    <cfRule type="cellIs" dxfId="635" priority="588" stopIfTrue="1" operator="equal">
      <formula>"red"</formula>
    </cfRule>
  </conditionalFormatting>
  <conditionalFormatting sqref="X7:AA7">
    <cfRule type="cellIs" dxfId="634" priority="583" stopIfTrue="1" operator="equal">
      <formula>"green"</formula>
    </cfRule>
    <cfRule type="cellIs" dxfId="633" priority="584" stopIfTrue="1" operator="equal">
      <formula>"amber"</formula>
    </cfRule>
    <cfRule type="cellIs" dxfId="632" priority="585" stopIfTrue="1" operator="equal">
      <formula>"red"</formula>
    </cfRule>
  </conditionalFormatting>
  <conditionalFormatting sqref="X15:Z15">
    <cfRule type="cellIs" dxfId="631" priority="580" stopIfTrue="1" operator="equal">
      <formula>"green"</formula>
    </cfRule>
    <cfRule type="cellIs" dxfId="630" priority="581" stopIfTrue="1" operator="equal">
      <formula>"amber"</formula>
    </cfRule>
    <cfRule type="cellIs" dxfId="629" priority="582" stopIfTrue="1" operator="equal">
      <formula>"red"</formula>
    </cfRule>
  </conditionalFormatting>
  <conditionalFormatting sqref="X15:Z15">
    <cfRule type="cellIs" dxfId="628" priority="577" stopIfTrue="1" operator="equal">
      <formula>"green"</formula>
    </cfRule>
    <cfRule type="cellIs" dxfId="627" priority="578" stopIfTrue="1" operator="equal">
      <formula>"amber"</formula>
    </cfRule>
    <cfRule type="cellIs" dxfId="626" priority="579" stopIfTrue="1" operator="equal">
      <formula>"red"</formula>
    </cfRule>
  </conditionalFormatting>
  <conditionalFormatting sqref="Y43:AA43">
    <cfRule type="cellIs" dxfId="625" priority="574" stopIfTrue="1" operator="equal">
      <formula>"green"</formula>
    </cfRule>
    <cfRule type="cellIs" dxfId="624" priority="575" stopIfTrue="1" operator="equal">
      <formula>"amber"</formula>
    </cfRule>
    <cfRule type="cellIs" dxfId="623" priority="576" stopIfTrue="1" operator="equal">
      <formula>"red"</formula>
    </cfRule>
  </conditionalFormatting>
  <conditionalFormatting sqref="Y43:AA43">
    <cfRule type="cellIs" dxfId="622" priority="571" stopIfTrue="1" operator="equal">
      <formula>"green"</formula>
    </cfRule>
    <cfRule type="cellIs" dxfId="621" priority="572" stopIfTrue="1" operator="equal">
      <formula>"amber"</formula>
    </cfRule>
    <cfRule type="cellIs" dxfId="620" priority="573" stopIfTrue="1" operator="equal">
      <formula>"red"</formula>
    </cfRule>
  </conditionalFormatting>
  <conditionalFormatting sqref="X62">
    <cfRule type="cellIs" dxfId="619" priority="568" stopIfTrue="1" operator="equal">
      <formula>"green"</formula>
    </cfRule>
    <cfRule type="cellIs" dxfId="618" priority="569" stopIfTrue="1" operator="equal">
      <formula>"amber"</formula>
    </cfRule>
    <cfRule type="cellIs" dxfId="617" priority="570" stopIfTrue="1" operator="equal">
      <formula>"red"</formula>
    </cfRule>
  </conditionalFormatting>
  <conditionalFormatting sqref="X62">
    <cfRule type="cellIs" dxfId="616" priority="565" stopIfTrue="1" operator="equal">
      <formula>"green"</formula>
    </cfRule>
    <cfRule type="cellIs" dxfId="615" priority="566" stopIfTrue="1" operator="equal">
      <formula>"amber"</formula>
    </cfRule>
    <cfRule type="cellIs" dxfId="614" priority="567" stopIfTrue="1" operator="equal">
      <formula>"red"</formula>
    </cfRule>
  </conditionalFormatting>
  <conditionalFormatting sqref="X62">
    <cfRule type="cellIs" dxfId="613" priority="562" stopIfTrue="1" operator="equal">
      <formula>"green"</formula>
    </cfRule>
    <cfRule type="cellIs" dxfId="612" priority="563" stopIfTrue="1" operator="equal">
      <formula>"amber"</formula>
    </cfRule>
    <cfRule type="cellIs" dxfId="611" priority="564" stopIfTrue="1" operator="equal">
      <formula>"red"</formula>
    </cfRule>
  </conditionalFormatting>
  <conditionalFormatting sqref="Y62:Z62">
    <cfRule type="cellIs" dxfId="610" priority="559" stopIfTrue="1" operator="equal">
      <formula>"green"</formula>
    </cfRule>
    <cfRule type="cellIs" dxfId="609" priority="560" stopIfTrue="1" operator="equal">
      <formula>"amber"</formula>
    </cfRule>
    <cfRule type="cellIs" dxfId="608" priority="561" stopIfTrue="1" operator="equal">
      <formula>"red"</formula>
    </cfRule>
  </conditionalFormatting>
  <conditionalFormatting sqref="Y62:Z62">
    <cfRule type="cellIs" dxfId="607" priority="556" stopIfTrue="1" operator="equal">
      <formula>"green"</formula>
    </cfRule>
    <cfRule type="cellIs" dxfId="606" priority="557" stopIfTrue="1" operator="equal">
      <formula>"amber"</formula>
    </cfRule>
    <cfRule type="cellIs" dxfId="605" priority="558" stopIfTrue="1" operator="equal">
      <formula>"red"</formula>
    </cfRule>
  </conditionalFormatting>
  <conditionalFormatting sqref="Y66:Z66">
    <cfRule type="cellIs" dxfId="604" priority="553" stopIfTrue="1" operator="equal">
      <formula>"green"</formula>
    </cfRule>
    <cfRule type="cellIs" dxfId="603" priority="554" stopIfTrue="1" operator="equal">
      <formula>"amber"</formula>
    </cfRule>
    <cfRule type="cellIs" dxfId="602" priority="555" stopIfTrue="1" operator="equal">
      <formula>"red"</formula>
    </cfRule>
  </conditionalFormatting>
  <conditionalFormatting sqref="Y66:Z66">
    <cfRule type="cellIs" dxfId="601" priority="550" stopIfTrue="1" operator="equal">
      <formula>"green"</formula>
    </cfRule>
    <cfRule type="cellIs" dxfId="600" priority="551" stopIfTrue="1" operator="equal">
      <formula>"amber"</formula>
    </cfRule>
    <cfRule type="cellIs" dxfId="599" priority="552" stopIfTrue="1" operator="equal">
      <formula>"red"</formula>
    </cfRule>
  </conditionalFormatting>
  <conditionalFormatting sqref="Y66:Z66">
    <cfRule type="cellIs" dxfId="598" priority="547" stopIfTrue="1" operator="equal">
      <formula>"green"</formula>
    </cfRule>
    <cfRule type="cellIs" dxfId="597" priority="548" stopIfTrue="1" operator="equal">
      <formula>"amber"</formula>
    </cfRule>
    <cfRule type="cellIs" dxfId="596" priority="549" stopIfTrue="1" operator="equal">
      <formula>"red"</formula>
    </cfRule>
  </conditionalFormatting>
  <conditionalFormatting sqref="Z58">
    <cfRule type="cellIs" dxfId="595" priority="544" stopIfTrue="1" operator="equal">
      <formula>"green"</formula>
    </cfRule>
    <cfRule type="cellIs" dxfId="594" priority="545" stopIfTrue="1" operator="equal">
      <formula>"amber"</formula>
    </cfRule>
    <cfRule type="cellIs" dxfId="593" priority="546" stopIfTrue="1" operator="equal">
      <formula>"red"</formula>
    </cfRule>
  </conditionalFormatting>
  <conditionalFormatting sqref="Z58">
    <cfRule type="cellIs" dxfId="592" priority="541" stopIfTrue="1" operator="equal">
      <formula>"green"</formula>
    </cfRule>
    <cfRule type="cellIs" dxfId="591" priority="542" stopIfTrue="1" operator="equal">
      <formula>"amber"</formula>
    </cfRule>
    <cfRule type="cellIs" dxfId="590" priority="543" stopIfTrue="1" operator="equal">
      <formula>"red"</formula>
    </cfRule>
  </conditionalFormatting>
  <conditionalFormatting sqref="Z27">
    <cfRule type="cellIs" dxfId="589" priority="538" stopIfTrue="1" operator="equal">
      <formula>"green"</formula>
    </cfRule>
    <cfRule type="cellIs" dxfId="588" priority="539" stopIfTrue="1" operator="equal">
      <formula>"amber"</formula>
    </cfRule>
    <cfRule type="cellIs" dxfId="587" priority="540" stopIfTrue="1" operator="equal">
      <formula>"red"</formula>
    </cfRule>
  </conditionalFormatting>
  <conditionalFormatting sqref="Z27">
    <cfRule type="cellIs" dxfId="586" priority="535" stopIfTrue="1" operator="equal">
      <formula>"green"</formula>
    </cfRule>
    <cfRule type="cellIs" dxfId="585" priority="536" stopIfTrue="1" operator="equal">
      <formula>"amber"</formula>
    </cfRule>
    <cfRule type="cellIs" dxfId="584" priority="537" stopIfTrue="1" operator="equal">
      <formula>"red"</formula>
    </cfRule>
  </conditionalFormatting>
  <conditionalFormatting sqref="Z27">
    <cfRule type="cellIs" dxfId="583" priority="532" stopIfTrue="1" operator="equal">
      <formula>"green"</formula>
    </cfRule>
    <cfRule type="cellIs" dxfId="582" priority="533" stopIfTrue="1" operator="equal">
      <formula>"amber"</formula>
    </cfRule>
    <cfRule type="cellIs" dxfId="581" priority="534" stopIfTrue="1" operator="equal">
      <formula>"red"</formula>
    </cfRule>
  </conditionalFormatting>
  <conditionalFormatting sqref="Z27">
    <cfRule type="cellIs" dxfId="580" priority="529" stopIfTrue="1" operator="equal">
      <formula>"green"</formula>
    </cfRule>
    <cfRule type="cellIs" dxfId="579" priority="530" stopIfTrue="1" operator="equal">
      <formula>"amber"</formula>
    </cfRule>
    <cfRule type="cellIs" dxfId="578" priority="531" stopIfTrue="1" operator="equal">
      <formula>"red"</formula>
    </cfRule>
  </conditionalFormatting>
  <conditionalFormatting sqref="Z19">
    <cfRule type="cellIs" dxfId="577" priority="526" stopIfTrue="1" operator="equal">
      <formula>"green"</formula>
    </cfRule>
    <cfRule type="cellIs" dxfId="576" priority="527" stopIfTrue="1" operator="equal">
      <formula>"amber"</formula>
    </cfRule>
    <cfRule type="cellIs" dxfId="575" priority="528" stopIfTrue="1" operator="equal">
      <formula>"red"</formula>
    </cfRule>
  </conditionalFormatting>
  <conditionalFormatting sqref="Z19">
    <cfRule type="cellIs" dxfId="574" priority="523" stopIfTrue="1" operator="equal">
      <formula>"green"</formula>
    </cfRule>
    <cfRule type="cellIs" dxfId="573" priority="524" stopIfTrue="1" operator="equal">
      <formula>"amber"</formula>
    </cfRule>
    <cfRule type="cellIs" dxfId="572" priority="525" stopIfTrue="1" operator="equal">
      <formula>"red"</formula>
    </cfRule>
  </conditionalFormatting>
  <conditionalFormatting sqref="Z11:AA11">
    <cfRule type="cellIs" dxfId="571" priority="520" stopIfTrue="1" operator="equal">
      <formula>"green"</formula>
    </cfRule>
    <cfRule type="cellIs" dxfId="570" priority="521" stopIfTrue="1" operator="equal">
      <formula>"amber"</formula>
    </cfRule>
    <cfRule type="cellIs" dxfId="569" priority="522" stopIfTrue="1" operator="equal">
      <formula>"red"</formula>
    </cfRule>
  </conditionalFormatting>
  <conditionalFormatting sqref="Z11:AA11">
    <cfRule type="cellIs" dxfId="568" priority="517" stopIfTrue="1" operator="equal">
      <formula>"green"</formula>
    </cfRule>
    <cfRule type="cellIs" dxfId="567" priority="518" stopIfTrue="1" operator="equal">
      <formula>"amber"</formula>
    </cfRule>
    <cfRule type="cellIs" dxfId="566" priority="519" stopIfTrue="1" operator="equal">
      <formula>"red"</formula>
    </cfRule>
  </conditionalFormatting>
  <conditionalFormatting sqref="Z11:AA11">
    <cfRule type="cellIs" dxfId="565" priority="514" stopIfTrue="1" operator="equal">
      <formula>"green"</formula>
    </cfRule>
    <cfRule type="cellIs" dxfId="564" priority="515" stopIfTrue="1" operator="equal">
      <formula>"amber"</formula>
    </cfRule>
    <cfRule type="cellIs" dxfId="563" priority="516" stopIfTrue="1" operator="equal">
      <formula>"red"</formula>
    </cfRule>
  </conditionalFormatting>
  <conditionalFormatting sqref="Z11:AA11">
    <cfRule type="cellIs" dxfId="562" priority="511" stopIfTrue="1" operator="equal">
      <formula>"green"</formula>
    </cfRule>
    <cfRule type="cellIs" dxfId="561" priority="512" stopIfTrue="1" operator="equal">
      <formula>"amber"</formula>
    </cfRule>
    <cfRule type="cellIs" dxfId="560" priority="513" stopIfTrue="1" operator="equal">
      <formula>"red"</formula>
    </cfRule>
  </conditionalFormatting>
  <conditionalFormatting sqref="AA15">
    <cfRule type="cellIs" dxfId="559" priority="508" stopIfTrue="1" operator="equal">
      <formula>"green"</formula>
    </cfRule>
    <cfRule type="cellIs" dxfId="558" priority="509" stopIfTrue="1" operator="equal">
      <formula>"amber"</formula>
    </cfRule>
    <cfRule type="cellIs" dxfId="557" priority="510" stopIfTrue="1" operator="equal">
      <formula>"red"</formula>
    </cfRule>
  </conditionalFormatting>
  <conditionalFormatting sqref="AA15">
    <cfRule type="cellIs" dxfId="556" priority="505" stopIfTrue="1" operator="equal">
      <formula>"green"</formula>
    </cfRule>
    <cfRule type="cellIs" dxfId="555" priority="506" stopIfTrue="1" operator="equal">
      <formula>"amber"</formula>
    </cfRule>
    <cfRule type="cellIs" dxfId="554" priority="507" stopIfTrue="1" operator="equal">
      <formula>"red"</formula>
    </cfRule>
  </conditionalFormatting>
  <conditionalFormatting sqref="AA15">
    <cfRule type="cellIs" dxfId="553" priority="502" stopIfTrue="1" operator="equal">
      <formula>"green"</formula>
    </cfRule>
    <cfRule type="cellIs" dxfId="552" priority="503" stopIfTrue="1" operator="equal">
      <formula>"amber"</formula>
    </cfRule>
    <cfRule type="cellIs" dxfId="551" priority="504" stopIfTrue="1" operator="equal">
      <formula>"red"</formula>
    </cfRule>
  </conditionalFormatting>
  <conditionalFormatting sqref="AA15">
    <cfRule type="cellIs" dxfId="550" priority="499" stopIfTrue="1" operator="equal">
      <formula>"green"</formula>
    </cfRule>
    <cfRule type="cellIs" dxfId="549" priority="500" stopIfTrue="1" operator="equal">
      <formula>"amber"</formula>
    </cfRule>
    <cfRule type="cellIs" dxfId="548" priority="501" stopIfTrue="1" operator="equal">
      <formula>"red"</formula>
    </cfRule>
  </conditionalFormatting>
  <conditionalFormatting sqref="AB19">
    <cfRule type="cellIs" dxfId="547" priority="496" stopIfTrue="1" operator="equal">
      <formula>"green"</formula>
    </cfRule>
    <cfRule type="cellIs" dxfId="546" priority="497" stopIfTrue="1" operator="equal">
      <formula>"amber"</formula>
    </cfRule>
    <cfRule type="cellIs" dxfId="545" priority="498" stopIfTrue="1" operator="equal">
      <formula>"red"</formula>
    </cfRule>
  </conditionalFormatting>
  <conditionalFormatting sqref="AB19">
    <cfRule type="cellIs" dxfId="544" priority="493" stopIfTrue="1" operator="equal">
      <formula>"green"</formula>
    </cfRule>
    <cfRule type="cellIs" dxfId="543" priority="494" stopIfTrue="1" operator="equal">
      <formula>"amber"</formula>
    </cfRule>
    <cfRule type="cellIs" dxfId="542" priority="495" stopIfTrue="1" operator="equal">
      <formula>"red"</formula>
    </cfRule>
  </conditionalFormatting>
  <conditionalFormatting sqref="AB19">
    <cfRule type="cellIs" dxfId="541" priority="490" stopIfTrue="1" operator="equal">
      <formula>"green"</formula>
    </cfRule>
    <cfRule type="cellIs" dxfId="540" priority="491" stopIfTrue="1" operator="equal">
      <formula>"amber"</formula>
    </cfRule>
    <cfRule type="cellIs" dxfId="539" priority="492" stopIfTrue="1" operator="equal">
      <formula>"red"</formula>
    </cfRule>
  </conditionalFormatting>
  <conditionalFormatting sqref="AB19">
    <cfRule type="cellIs" dxfId="538" priority="487" stopIfTrue="1" operator="equal">
      <formula>"green"</formula>
    </cfRule>
    <cfRule type="cellIs" dxfId="537" priority="488" stopIfTrue="1" operator="equal">
      <formula>"amber"</formula>
    </cfRule>
    <cfRule type="cellIs" dxfId="536" priority="489" stopIfTrue="1" operator="equal">
      <formula>"red"</formula>
    </cfRule>
  </conditionalFormatting>
  <conditionalFormatting sqref="AA27">
    <cfRule type="cellIs" dxfId="535" priority="484" stopIfTrue="1" operator="equal">
      <formula>"green"</formula>
    </cfRule>
    <cfRule type="cellIs" dxfId="534" priority="485" stopIfTrue="1" operator="equal">
      <formula>"amber"</formula>
    </cfRule>
    <cfRule type="cellIs" dxfId="533" priority="486" stopIfTrue="1" operator="equal">
      <formula>"red"</formula>
    </cfRule>
  </conditionalFormatting>
  <conditionalFormatting sqref="AA27">
    <cfRule type="cellIs" dxfId="532" priority="481" stopIfTrue="1" operator="equal">
      <formula>"green"</formula>
    </cfRule>
    <cfRule type="cellIs" dxfId="531" priority="482" stopIfTrue="1" operator="equal">
      <formula>"amber"</formula>
    </cfRule>
    <cfRule type="cellIs" dxfId="530" priority="483" stopIfTrue="1" operator="equal">
      <formula>"red"</formula>
    </cfRule>
  </conditionalFormatting>
  <conditionalFormatting sqref="AA27">
    <cfRule type="cellIs" dxfId="529" priority="478" stopIfTrue="1" operator="equal">
      <formula>"green"</formula>
    </cfRule>
    <cfRule type="cellIs" dxfId="528" priority="479" stopIfTrue="1" operator="equal">
      <formula>"amber"</formula>
    </cfRule>
    <cfRule type="cellIs" dxfId="527" priority="480" stopIfTrue="1" operator="equal">
      <formula>"red"</formula>
    </cfRule>
  </conditionalFormatting>
  <conditionalFormatting sqref="AA27">
    <cfRule type="cellIs" dxfId="526" priority="475" stopIfTrue="1" operator="equal">
      <formula>"green"</formula>
    </cfRule>
    <cfRule type="cellIs" dxfId="525" priority="476" stopIfTrue="1" operator="equal">
      <formula>"amber"</formula>
    </cfRule>
    <cfRule type="cellIs" dxfId="524" priority="477" stopIfTrue="1" operator="equal">
      <formula>"red"</formula>
    </cfRule>
  </conditionalFormatting>
  <conditionalFormatting sqref="AA23">
    <cfRule type="cellIs" dxfId="523" priority="472" stopIfTrue="1" operator="equal">
      <formula>"green"</formula>
    </cfRule>
    <cfRule type="cellIs" dxfId="522" priority="473" stopIfTrue="1" operator="equal">
      <formula>"amber"</formula>
    </cfRule>
    <cfRule type="cellIs" dxfId="521" priority="474" stopIfTrue="1" operator="equal">
      <formula>"red"</formula>
    </cfRule>
  </conditionalFormatting>
  <conditionalFormatting sqref="AA23">
    <cfRule type="cellIs" dxfId="520" priority="469" stopIfTrue="1" operator="equal">
      <formula>"green"</formula>
    </cfRule>
    <cfRule type="cellIs" dxfId="519" priority="470" stopIfTrue="1" operator="equal">
      <formula>"amber"</formula>
    </cfRule>
    <cfRule type="cellIs" dxfId="518" priority="471" stopIfTrue="1" operator="equal">
      <formula>"red"</formula>
    </cfRule>
  </conditionalFormatting>
  <conditionalFormatting sqref="AA23">
    <cfRule type="cellIs" dxfId="517" priority="466" stopIfTrue="1" operator="equal">
      <formula>"green"</formula>
    </cfRule>
    <cfRule type="cellIs" dxfId="516" priority="467" stopIfTrue="1" operator="equal">
      <formula>"amber"</formula>
    </cfRule>
    <cfRule type="cellIs" dxfId="515" priority="468" stopIfTrue="1" operator="equal">
      <formula>"red"</formula>
    </cfRule>
  </conditionalFormatting>
  <conditionalFormatting sqref="AA23">
    <cfRule type="cellIs" dxfId="514" priority="463" stopIfTrue="1" operator="equal">
      <formula>"green"</formula>
    </cfRule>
    <cfRule type="cellIs" dxfId="513" priority="464" stopIfTrue="1" operator="equal">
      <formula>"amber"</formula>
    </cfRule>
    <cfRule type="cellIs" dxfId="512" priority="465" stopIfTrue="1" operator="equal">
      <formula>"red"</formula>
    </cfRule>
  </conditionalFormatting>
  <conditionalFormatting sqref="AB15">
    <cfRule type="cellIs" dxfId="511" priority="460" stopIfTrue="1" operator="equal">
      <formula>"green"</formula>
    </cfRule>
    <cfRule type="cellIs" dxfId="510" priority="461" stopIfTrue="1" operator="equal">
      <formula>"amber"</formula>
    </cfRule>
    <cfRule type="cellIs" dxfId="509" priority="462" stopIfTrue="1" operator="equal">
      <formula>"red"</formula>
    </cfRule>
  </conditionalFormatting>
  <conditionalFormatting sqref="AB15">
    <cfRule type="cellIs" dxfId="508" priority="457" stopIfTrue="1" operator="equal">
      <formula>"green"</formula>
    </cfRule>
    <cfRule type="cellIs" dxfId="507" priority="458" stopIfTrue="1" operator="equal">
      <formula>"amber"</formula>
    </cfRule>
    <cfRule type="cellIs" dxfId="506" priority="459" stopIfTrue="1" operator="equal">
      <formula>"red"</formula>
    </cfRule>
  </conditionalFormatting>
  <conditionalFormatting sqref="AB15">
    <cfRule type="cellIs" dxfId="505" priority="454" stopIfTrue="1" operator="equal">
      <formula>"green"</formula>
    </cfRule>
    <cfRule type="cellIs" dxfId="504" priority="455" stopIfTrue="1" operator="equal">
      <formula>"amber"</formula>
    </cfRule>
    <cfRule type="cellIs" dxfId="503" priority="456" stopIfTrue="1" operator="equal">
      <formula>"red"</formula>
    </cfRule>
  </conditionalFormatting>
  <conditionalFormatting sqref="AB15">
    <cfRule type="cellIs" dxfId="502" priority="451" stopIfTrue="1" operator="equal">
      <formula>"green"</formula>
    </cfRule>
    <cfRule type="cellIs" dxfId="501" priority="452" stopIfTrue="1" operator="equal">
      <formula>"amber"</formula>
    </cfRule>
    <cfRule type="cellIs" dxfId="500" priority="453" stopIfTrue="1" operator="equal">
      <formula>"red"</formula>
    </cfRule>
  </conditionalFormatting>
  <conditionalFormatting sqref="AA62">
    <cfRule type="cellIs" dxfId="499" priority="448" stopIfTrue="1" operator="equal">
      <formula>"green"</formula>
    </cfRule>
    <cfRule type="cellIs" dxfId="498" priority="449" stopIfTrue="1" operator="equal">
      <formula>"amber"</formula>
    </cfRule>
    <cfRule type="cellIs" dxfId="497" priority="450" stopIfTrue="1" operator="equal">
      <formula>"red"</formula>
    </cfRule>
  </conditionalFormatting>
  <conditionalFormatting sqref="AA62">
    <cfRule type="cellIs" dxfId="496" priority="445" stopIfTrue="1" operator="equal">
      <formula>"green"</formula>
    </cfRule>
    <cfRule type="cellIs" dxfId="495" priority="446" stopIfTrue="1" operator="equal">
      <formula>"amber"</formula>
    </cfRule>
    <cfRule type="cellIs" dxfId="494" priority="447" stopIfTrue="1" operator="equal">
      <formula>"red"</formula>
    </cfRule>
  </conditionalFormatting>
  <conditionalFormatting sqref="AA62">
    <cfRule type="cellIs" dxfId="493" priority="442" stopIfTrue="1" operator="equal">
      <formula>"green"</formula>
    </cfRule>
    <cfRule type="cellIs" dxfId="492" priority="443" stopIfTrue="1" operator="equal">
      <formula>"amber"</formula>
    </cfRule>
    <cfRule type="cellIs" dxfId="491" priority="444" stopIfTrue="1" operator="equal">
      <formula>"red"</formula>
    </cfRule>
  </conditionalFormatting>
  <conditionalFormatting sqref="AB62">
    <cfRule type="cellIs" dxfId="490" priority="439" stopIfTrue="1" operator="equal">
      <formula>"green"</formula>
    </cfRule>
    <cfRule type="cellIs" dxfId="489" priority="440" stopIfTrue="1" operator="equal">
      <formula>"amber"</formula>
    </cfRule>
    <cfRule type="cellIs" dxfId="488" priority="441" stopIfTrue="1" operator="equal">
      <formula>"red"</formula>
    </cfRule>
  </conditionalFormatting>
  <conditionalFormatting sqref="AB62">
    <cfRule type="cellIs" dxfId="487" priority="436" stopIfTrue="1" operator="equal">
      <formula>"green"</formula>
    </cfRule>
    <cfRule type="cellIs" dxfId="486" priority="437" stopIfTrue="1" operator="equal">
      <formula>"amber"</formula>
    </cfRule>
    <cfRule type="cellIs" dxfId="485" priority="438" stopIfTrue="1" operator="equal">
      <formula>"red"</formula>
    </cfRule>
  </conditionalFormatting>
  <conditionalFormatting sqref="AB62">
    <cfRule type="cellIs" dxfId="484" priority="433" stopIfTrue="1" operator="equal">
      <formula>"green"</formula>
    </cfRule>
    <cfRule type="cellIs" dxfId="483" priority="434" stopIfTrue="1" operator="equal">
      <formula>"amber"</formula>
    </cfRule>
    <cfRule type="cellIs" dxfId="482" priority="435" stopIfTrue="1" operator="equal">
      <formula>"red"</formula>
    </cfRule>
  </conditionalFormatting>
  <conditionalFormatting sqref="I40:Q40 N41:N43 I41:J43 Q36:Q38 M24:M26 O20:O22 O16:O18 N12:O14 P24:P26 Q12:Q18 Q20:Q26 F16:K18 F24:H26 O24:O27 O41:Q42 P12:P22 F12:K14 F8:Q10 F28:H30 P29:Q30 F31:G31 F40:H42 F4:Q6 F32:H34 P32:Q34 F36:H38 K43 I24:I39 J36:J38 J28:J34 J24:J26 L12:M18 F20:M22 K28:Q28 K24:L27 K41:M42 N15:N26 P31 P35:P39 K29:O39 O43">
    <cfRule type="cellIs" dxfId="481" priority="430" stopIfTrue="1" operator="equal">
      <formula>"green"</formula>
    </cfRule>
    <cfRule type="cellIs" dxfId="480" priority="431" stopIfTrue="1" operator="equal">
      <formula>"amber"</formula>
    </cfRule>
    <cfRule type="cellIs" dxfId="479" priority="432" stopIfTrue="1" operator="equal">
      <formula>"red"</formula>
    </cfRule>
  </conditionalFormatting>
  <conditionalFormatting sqref="J23">
    <cfRule type="cellIs" dxfId="478" priority="427" stopIfTrue="1" operator="equal">
      <formula>"green"</formula>
    </cfRule>
    <cfRule type="cellIs" dxfId="477" priority="428" stopIfTrue="1" operator="equal">
      <formula>"amber"</formula>
    </cfRule>
    <cfRule type="cellIs" dxfId="476" priority="429" stopIfTrue="1" operator="equal">
      <formula>"red"</formula>
    </cfRule>
  </conditionalFormatting>
  <conditionalFormatting sqref="J23">
    <cfRule type="cellIs" dxfId="475" priority="424" stopIfTrue="1" operator="equal">
      <formula>"green"</formula>
    </cfRule>
    <cfRule type="cellIs" dxfId="474" priority="425" stopIfTrue="1" operator="equal">
      <formula>"amber"</formula>
    </cfRule>
    <cfRule type="cellIs" dxfId="473" priority="426" stopIfTrue="1" operator="equal">
      <formula>"red"</formula>
    </cfRule>
  </conditionalFormatting>
  <conditionalFormatting sqref="K23:N23">
    <cfRule type="cellIs" dxfId="472" priority="421" stopIfTrue="1" operator="equal">
      <formula>"green"</formula>
    </cfRule>
    <cfRule type="cellIs" dxfId="471" priority="422" stopIfTrue="1" operator="equal">
      <formula>"amber"</formula>
    </cfRule>
    <cfRule type="cellIs" dxfId="470" priority="423" stopIfTrue="1" operator="equal">
      <formula>"red"</formula>
    </cfRule>
  </conditionalFormatting>
  <conditionalFormatting sqref="K23:N23">
    <cfRule type="cellIs" dxfId="469" priority="418" stopIfTrue="1" operator="equal">
      <formula>"green"</formula>
    </cfRule>
    <cfRule type="cellIs" dxfId="468" priority="419" stopIfTrue="1" operator="equal">
      <formula>"amber"</formula>
    </cfRule>
    <cfRule type="cellIs" dxfId="467" priority="420" stopIfTrue="1" operator="equal">
      <formula>"red"</formula>
    </cfRule>
  </conditionalFormatting>
  <conditionalFormatting sqref="K19">
    <cfRule type="cellIs" dxfId="466" priority="415" stopIfTrue="1" operator="equal">
      <formula>"green"</formula>
    </cfRule>
    <cfRule type="cellIs" dxfId="465" priority="416" stopIfTrue="1" operator="equal">
      <formula>"amber"</formula>
    </cfRule>
    <cfRule type="cellIs" dxfId="464" priority="417" stopIfTrue="1" operator="equal">
      <formula>"red"</formula>
    </cfRule>
  </conditionalFormatting>
  <conditionalFormatting sqref="K19">
    <cfRule type="cellIs" dxfId="463" priority="412" stopIfTrue="1" operator="equal">
      <formula>"green"</formula>
    </cfRule>
    <cfRule type="cellIs" dxfId="462" priority="413" stopIfTrue="1" operator="equal">
      <formula>"amber"</formula>
    </cfRule>
    <cfRule type="cellIs" dxfId="461" priority="414" stopIfTrue="1" operator="equal">
      <formula>"red"</formula>
    </cfRule>
  </conditionalFormatting>
  <conditionalFormatting sqref="K7:O7">
    <cfRule type="cellIs" dxfId="460" priority="409" stopIfTrue="1" operator="equal">
      <formula>"green"</formula>
    </cfRule>
    <cfRule type="cellIs" dxfId="459" priority="410" stopIfTrue="1" operator="equal">
      <formula>"amber"</formula>
    </cfRule>
    <cfRule type="cellIs" dxfId="458" priority="411" stopIfTrue="1" operator="equal">
      <formula>"red"</formula>
    </cfRule>
  </conditionalFormatting>
  <conditionalFormatting sqref="K7:O7">
    <cfRule type="cellIs" dxfId="457" priority="406" stopIfTrue="1" operator="equal">
      <formula>"green"</formula>
    </cfRule>
    <cfRule type="cellIs" dxfId="456" priority="407" stopIfTrue="1" operator="equal">
      <formula>"amber"</formula>
    </cfRule>
    <cfRule type="cellIs" dxfId="455" priority="408" stopIfTrue="1" operator="equal">
      <formula>"red"</formula>
    </cfRule>
  </conditionalFormatting>
  <conditionalFormatting sqref="L15:N15">
    <cfRule type="cellIs" dxfId="454" priority="403" stopIfTrue="1" operator="equal">
      <formula>"green"</formula>
    </cfRule>
    <cfRule type="cellIs" dxfId="453" priority="404" stopIfTrue="1" operator="equal">
      <formula>"amber"</formula>
    </cfRule>
    <cfRule type="cellIs" dxfId="452" priority="405" stopIfTrue="1" operator="equal">
      <formula>"red"</formula>
    </cfRule>
  </conditionalFormatting>
  <conditionalFormatting sqref="L15:N15">
    <cfRule type="cellIs" dxfId="451" priority="400" stopIfTrue="1" operator="equal">
      <formula>"green"</formula>
    </cfRule>
    <cfRule type="cellIs" dxfId="450" priority="401" stopIfTrue="1" operator="equal">
      <formula>"amber"</formula>
    </cfRule>
    <cfRule type="cellIs" dxfId="449" priority="402" stopIfTrue="1" operator="equal">
      <formula>"red"</formula>
    </cfRule>
  </conditionalFormatting>
  <conditionalFormatting sqref="M43:O43">
    <cfRule type="cellIs" dxfId="448" priority="397" stopIfTrue="1" operator="equal">
      <formula>"green"</formula>
    </cfRule>
    <cfRule type="cellIs" dxfId="447" priority="398" stopIfTrue="1" operator="equal">
      <formula>"amber"</formula>
    </cfRule>
    <cfRule type="cellIs" dxfId="446" priority="399" stopIfTrue="1" operator="equal">
      <formula>"red"</formula>
    </cfRule>
  </conditionalFormatting>
  <conditionalFormatting sqref="M43:O43">
    <cfRule type="cellIs" dxfId="445" priority="394" stopIfTrue="1" operator="equal">
      <formula>"green"</formula>
    </cfRule>
    <cfRule type="cellIs" dxfId="444" priority="395" stopIfTrue="1" operator="equal">
      <formula>"amber"</formula>
    </cfRule>
    <cfRule type="cellIs" dxfId="443" priority="396" stopIfTrue="1" operator="equal">
      <formula>"red"</formula>
    </cfRule>
  </conditionalFormatting>
  <conditionalFormatting sqref="N27">
    <cfRule type="cellIs" dxfId="442" priority="391" stopIfTrue="1" operator="equal">
      <formula>"green"</formula>
    </cfRule>
    <cfRule type="cellIs" dxfId="441" priority="392" stopIfTrue="1" operator="equal">
      <formula>"amber"</formula>
    </cfRule>
    <cfRule type="cellIs" dxfId="440" priority="393" stopIfTrue="1" operator="equal">
      <formula>"red"</formula>
    </cfRule>
  </conditionalFormatting>
  <conditionalFormatting sqref="N27">
    <cfRule type="cellIs" dxfId="439" priority="388" stopIfTrue="1" operator="equal">
      <formula>"green"</formula>
    </cfRule>
    <cfRule type="cellIs" dxfId="438" priority="389" stopIfTrue="1" operator="equal">
      <formula>"amber"</formula>
    </cfRule>
    <cfRule type="cellIs" dxfId="437" priority="390" stopIfTrue="1" operator="equal">
      <formula>"red"</formula>
    </cfRule>
  </conditionalFormatting>
  <conditionalFormatting sqref="N27">
    <cfRule type="cellIs" dxfId="436" priority="385" stopIfTrue="1" operator="equal">
      <formula>"green"</formula>
    </cfRule>
    <cfRule type="cellIs" dxfId="435" priority="386" stopIfTrue="1" operator="equal">
      <formula>"amber"</formula>
    </cfRule>
    <cfRule type="cellIs" dxfId="434" priority="387" stopIfTrue="1" operator="equal">
      <formula>"red"</formula>
    </cfRule>
  </conditionalFormatting>
  <conditionalFormatting sqref="N27">
    <cfRule type="cellIs" dxfId="433" priority="382" stopIfTrue="1" operator="equal">
      <formula>"green"</formula>
    </cfRule>
    <cfRule type="cellIs" dxfId="432" priority="383" stopIfTrue="1" operator="equal">
      <formula>"amber"</formula>
    </cfRule>
    <cfRule type="cellIs" dxfId="431" priority="384" stopIfTrue="1" operator="equal">
      <formula>"red"</formula>
    </cfRule>
  </conditionalFormatting>
  <conditionalFormatting sqref="N19">
    <cfRule type="cellIs" dxfId="430" priority="379" stopIfTrue="1" operator="equal">
      <formula>"green"</formula>
    </cfRule>
    <cfRule type="cellIs" dxfId="429" priority="380" stopIfTrue="1" operator="equal">
      <formula>"amber"</formula>
    </cfRule>
    <cfRule type="cellIs" dxfId="428" priority="381" stopIfTrue="1" operator="equal">
      <formula>"red"</formula>
    </cfRule>
  </conditionalFormatting>
  <conditionalFormatting sqref="N19">
    <cfRule type="cellIs" dxfId="427" priority="376" stopIfTrue="1" operator="equal">
      <formula>"green"</formula>
    </cfRule>
    <cfRule type="cellIs" dxfId="426" priority="377" stopIfTrue="1" operator="equal">
      <formula>"amber"</formula>
    </cfRule>
    <cfRule type="cellIs" dxfId="425" priority="378" stopIfTrue="1" operator="equal">
      <formula>"red"</formula>
    </cfRule>
  </conditionalFormatting>
  <conditionalFormatting sqref="N11:O11">
    <cfRule type="cellIs" dxfId="424" priority="373" stopIfTrue="1" operator="equal">
      <formula>"green"</formula>
    </cfRule>
    <cfRule type="cellIs" dxfId="423" priority="374" stopIfTrue="1" operator="equal">
      <formula>"amber"</formula>
    </cfRule>
    <cfRule type="cellIs" dxfId="422" priority="375" stopIfTrue="1" operator="equal">
      <formula>"red"</formula>
    </cfRule>
  </conditionalFormatting>
  <conditionalFormatting sqref="N11:O11">
    <cfRule type="cellIs" dxfId="421" priority="370" stopIfTrue="1" operator="equal">
      <formula>"green"</formula>
    </cfRule>
    <cfRule type="cellIs" dxfId="420" priority="371" stopIfTrue="1" operator="equal">
      <formula>"amber"</formula>
    </cfRule>
    <cfRule type="cellIs" dxfId="419" priority="372" stopIfTrue="1" operator="equal">
      <formula>"red"</formula>
    </cfRule>
  </conditionalFormatting>
  <conditionalFormatting sqref="N11:O11">
    <cfRule type="cellIs" dxfId="418" priority="367" stopIfTrue="1" operator="equal">
      <formula>"green"</formula>
    </cfRule>
    <cfRule type="cellIs" dxfId="417" priority="368" stopIfTrue="1" operator="equal">
      <formula>"amber"</formula>
    </cfRule>
    <cfRule type="cellIs" dxfId="416" priority="369" stopIfTrue="1" operator="equal">
      <formula>"red"</formula>
    </cfRule>
  </conditionalFormatting>
  <conditionalFormatting sqref="N11:O11">
    <cfRule type="cellIs" dxfId="415" priority="364" stopIfTrue="1" operator="equal">
      <formula>"green"</formula>
    </cfRule>
    <cfRule type="cellIs" dxfId="414" priority="365" stopIfTrue="1" operator="equal">
      <formula>"amber"</formula>
    </cfRule>
    <cfRule type="cellIs" dxfId="413" priority="366" stopIfTrue="1" operator="equal">
      <formula>"red"</formula>
    </cfRule>
  </conditionalFormatting>
  <conditionalFormatting sqref="O15">
    <cfRule type="cellIs" dxfId="412" priority="361" stopIfTrue="1" operator="equal">
      <formula>"green"</formula>
    </cfRule>
    <cfRule type="cellIs" dxfId="411" priority="362" stopIfTrue="1" operator="equal">
      <formula>"amber"</formula>
    </cfRule>
    <cfRule type="cellIs" dxfId="410" priority="363" stopIfTrue="1" operator="equal">
      <formula>"red"</formula>
    </cfRule>
  </conditionalFormatting>
  <conditionalFormatting sqref="O15">
    <cfRule type="cellIs" dxfId="409" priority="358" stopIfTrue="1" operator="equal">
      <formula>"green"</formula>
    </cfRule>
    <cfRule type="cellIs" dxfId="408" priority="359" stopIfTrue="1" operator="equal">
      <formula>"amber"</formula>
    </cfRule>
    <cfRule type="cellIs" dxfId="407" priority="360" stopIfTrue="1" operator="equal">
      <formula>"red"</formula>
    </cfRule>
  </conditionalFormatting>
  <conditionalFormatting sqref="O15">
    <cfRule type="cellIs" dxfId="406" priority="355" stopIfTrue="1" operator="equal">
      <formula>"green"</formula>
    </cfRule>
    <cfRule type="cellIs" dxfId="405" priority="356" stopIfTrue="1" operator="equal">
      <formula>"amber"</formula>
    </cfRule>
    <cfRule type="cellIs" dxfId="404" priority="357" stopIfTrue="1" operator="equal">
      <formula>"red"</formula>
    </cfRule>
  </conditionalFormatting>
  <conditionalFormatting sqref="O15">
    <cfRule type="cellIs" dxfId="403" priority="352" stopIfTrue="1" operator="equal">
      <formula>"green"</formula>
    </cfRule>
    <cfRule type="cellIs" dxfId="402" priority="353" stopIfTrue="1" operator="equal">
      <formula>"amber"</formula>
    </cfRule>
    <cfRule type="cellIs" dxfId="401" priority="354" stopIfTrue="1" operator="equal">
      <formula>"red"</formula>
    </cfRule>
  </conditionalFormatting>
  <conditionalFormatting sqref="P19">
    <cfRule type="cellIs" dxfId="400" priority="349" stopIfTrue="1" operator="equal">
      <formula>"green"</formula>
    </cfRule>
    <cfRule type="cellIs" dxfId="399" priority="350" stopIfTrue="1" operator="equal">
      <formula>"amber"</formula>
    </cfRule>
    <cfRule type="cellIs" dxfId="398" priority="351" stopIfTrue="1" operator="equal">
      <formula>"red"</formula>
    </cfRule>
  </conditionalFormatting>
  <conditionalFormatting sqref="P19">
    <cfRule type="cellIs" dxfId="397" priority="346" stopIfTrue="1" operator="equal">
      <formula>"green"</formula>
    </cfRule>
    <cfRule type="cellIs" dxfId="396" priority="347" stopIfTrue="1" operator="equal">
      <formula>"amber"</formula>
    </cfRule>
    <cfRule type="cellIs" dxfId="395" priority="348" stopIfTrue="1" operator="equal">
      <formula>"red"</formula>
    </cfRule>
  </conditionalFormatting>
  <conditionalFormatting sqref="P19">
    <cfRule type="cellIs" dxfId="394" priority="343" stopIfTrue="1" operator="equal">
      <formula>"green"</formula>
    </cfRule>
    <cfRule type="cellIs" dxfId="393" priority="344" stopIfTrue="1" operator="equal">
      <formula>"amber"</formula>
    </cfRule>
    <cfRule type="cellIs" dxfId="392" priority="345" stopIfTrue="1" operator="equal">
      <formula>"red"</formula>
    </cfRule>
  </conditionalFormatting>
  <conditionalFormatting sqref="P19">
    <cfRule type="cellIs" dxfId="391" priority="340" stopIfTrue="1" operator="equal">
      <formula>"green"</formula>
    </cfRule>
    <cfRule type="cellIs" dxfId="390" priority="341" stopIfTrue="1" operator="equal">
      <formula>"amber"</formula>
    </cfRule>
    <cfRule type="cellIs" dxfId="389" priority="342" stopIfTrue="1" operator="equal">
      <formula>"red"</formula>
    </cfRule>
  </conditionalFormatting>
  <conditionalFormatting sqref="O27">
    <cfRule type="cellIs" dxfId="388" priority="337" stopIfTrue="1" operator="equal">
      <formula>"green"</formula>
    </cfRule>
    <cfRule type="cellIs" dxfId="387" priority="338" stopIfTrue="1" operator="equal">
      <formula>"amber"</formula>
    </cfRule>
    <cfRule type="cellIs" dxfId="386" priority="339" stopIfTrue="1" operator="equal">
      <formula>"red"</formula>
    </cfRule>
  </conditionalFormatting>
  <conditionalFormatting sqref="O27">
    <cfRule type="cellIs" dxfId="385" priority="334" stopIfTrue="1" operator="equal">
      <formula>"green"</formula>
    </cfRule>
    <cfRule type="cellIs" dxfId="384" priority="335" stopIfTrue="1" operator="equal">
      <formula>"amber"</formula>
    </cfRule>
    <cfRule type="cellIs" dxfId="383" priority="336" stopIfTrue="1" operator="equal">
      <formula>"red"</formula>
    </cfRule>
  </conditionalFormatting>
  <conditionalFormatting sqref="O27">
    <cfRule type="cellIs" dxfId="382" priority="331" stopIfTrue="1" operator="equal">
      <formula>"green"</formula>
    </cfRule>
    <cfRule type="cellIs" dxfId="381" priority="332" stopIfTrue="1" operator="equal">
      <formula>"amber"</formula>
    </cfRule>
    <cfRule type="cellIs" dxfId="380" priority="333" stopIfTrue="1" operator="equal">
      <formula>"red"</formula>
    </cfRule>
  </conditionalFormatting>
  <conditionalFormatting sqref="O27">
    <cfRule type="cellIs" dxfId="379" priority="328" stopIfTrue="1" operator="equal">
      <formula>"green"</formula>
    </cfRule>
    <cfRule type="cellIs" dxfId="378" priority="329" stopIfTrue="1" operator="equal">
      <formula>"amber"</formula>
    </cfRule>
    <cfRule type="cellIs" dxfId="377" priority="330" stopIfTrue="1" operator="equal">
      <formula>"red"</formula>
    </cfRule>
  </conditionalFormatting>
  <conditionalFormatting sqref="O23">
    <cfRule type="cellIs" dxfId="376" priority="325" stopIfTrue="1" operator="equal">
      <formula>"green"</formula>
    </cfRule>
    <cfRule type="cellIs" dxfId="375" priority="326" stopIfTrue="1" operator="equal">
      <formula>"amber"</formula>
    </cfRule>
    <cfRule type="cellIs" dxfId="374" priority="327" stopIfTrue="1" operator="equal">
      <formula>"red"</formula>
    </cfRule>
  </conditionalFormatting>
  <conditionalFormatting sqref="O23">
    <cfRule type="cellIs" dxfId="373" priority="322" stopIfTrue="1" operator="equal">
      <formula>"green"</formula>
    </cfRule>
    <cfRule type="cellIs" dxfId="372" priority="323" stopIfTrue="1" operator="equal">
      <formula>"amber"</formula>
    </cfRule>
    <cfRule type="cellIs" dxfId="371" priority="324" stopIfTrue="1" operator="equal">
      <formula>"red"</formula>
    </cfRule>
  </conditionalFormatting>
  <conditionalFormatting sqref="O23">
    <cfRule type="cellIs" dxfId="370" priority="319" stopIfTrue="1" operator="equal">
      <formula>"green"</formula>
    </cfRule>
    <cfRule type="cellIs" dxfId="369" priority="320" stopIfTrue="1" operator="equal">
      <formula>"amber"</formula>
    </cfRule>
    <cfRule type="cellIs" dxfId="368" priority="321" stopIfTrue="1" operator="equal">
      <formula>"red"</formula>
    </cfRule>
  </conditionalFormatting>
  <conditionalFormatting sqref="O23">
    <cfRule type="cellIs" dxfId="367" priority="316" stopIfTrue="1" operator="equal">
      <formula>"green"</formula>
    </cfRule>
    <cfRule type="cellIs" dxfId="366" priority="317" stopIfTrue="1" operator="equal">
      <formula>"amber"</formula>
    </cfRule>
    <cfRule type="cellIs" dxfId="365" priority="318" stopIfTrue="1" operator="equal">
      <formula>"red"</formula>
    </cfRule>
  </conditionalFormatting>
  <conditionalFormatting sqref="P15">
    <cfRule type="cellIs" dxfId="364" priority="313" stopIfTrue="1" operator="equal">
      <formula>"green"</formula>
    </cfRule>
    <cfRule type="cellIs" dxfId="363" priority="314" stopIfTrue="1" operator="equal">
      <formula>"amber"</formula>
    </cfRule>
    <cfRule type="cellIs" dxfId="362" priority="315" stopIfTrue="1" operator="equal">
      <formula>"red"</formula>
    </cfRule>
  </conditionalFormatting>
  <conditionalFormatting sqref="P15">
    <cfRule type="cellIs" dxfId="361" priority="310" stopIfTrue="1" operator="equal">
      <formula>"green"</formula>
    </cfRule>
    <cfRule type="cellIs" dxfId="360" priority="311" stopIfTrue="1" operator="equal">
      <formula>"amber"</formula>
    </cfRule>
    <cfRule type="cellIs" dxfId="359" priority="312" stopIfTrue="1" operator="equal">
      <formula>"red"</formula>
    </cfRule>
  </conditionalFormatting>
  <conditionalFormatting sqref="P15">
    <cfRule type="cellIs" dxfId="358" priority="307" stopIfTrue="1" operator="equal">
      <formula>"green"</formula>
    </cfRule>
    <cfRule type="cellIs" dxfId="357" priority="308" stopIfTrue="1" operator="equal">
      <formula>"amber"</formula>
    </cfRule>
    <cfRule type="cellIs" dxfId="356" priority="309" stopIfTrue="1" operator="equal">
      <formula>"red"</formula>
    </cfRule>
  </conditionalFormatting>
  <conditionalFormatting sqref="P15">
    <cfRule type="cellIs" dxfId="355" priority="304" stopIfTrue="1" operator="equal">
      <formula>"green"</formula>
    </cfRule>
    <cfRule type="cellIs" dxfId="354" priority="305" stopIfTrue="1" operator="equal">
      <formula>"amber"</formula>
    </cfRule>
    <cfRule type="cellIs" dxfId="353" priority="306" stopIfTrue="1" operator="equal">
      <formula>"red"</formula>
    </cfRule>
  </conditionalFormatting>
  <conditionalFormatting sqref="J58:J61 Q63:Q65 Q58:Q61 N59:N66 L58:M61 F59:H61 J63:J66 I58:I65 F51:Q53 G66 F63:H65 F55:Q57 G54 K59:K61 K63:M65 I54:Q54 O58:P65">
    <cfRule type="cellIs" dxfId="352" priority="301" stopIfTrue="1" operator="equal">
      <formula>"green"</formula>
    </cfRule>
    <cfRule type="cellIs" dxfId="351" priority="302" stopIfTrue="1" operator="equal">
      <formula>"amber"</formula>
    </cfRule>
    <cfRule type="cellIs" dxfId="350" priority="303" stopIfTrue="1" operator="equal">
      <formula>"red"</formula>
    </cfRule>
  </conditionalFormatting>
  <conditionalFormatting sqref="H66">
    <cfRule type="cellIs" dxfId="349" priority="298" stopIfTrue="1" operator="equal">
      <formula>"green"</formula>
    </cfRule>
    <cfRule type="cellIs" dxfId="348" priority="299" stopIfTrue="1" operator="equal">
      <formula>"amber"</formula>
    </cfRule>
    <cfRule type="cellIs" dxfId="347" priority="300" stopIfTrue="1" operator="equal">
      <formula>"red"</formula>
    </cfRule>
  </conditionalFormatting>
  <conditionalFormatting sqref="J66">
    <cfRule type="cellIs" dxfId="346" priority="295" stopIfTrue="1" operator="equal">
      <formula>"green"</formula>
    </cfRule>
    <cfRule type="cellIs" dxfId="345" priority="296" stopIfTrue="1" operator="equal">
      <formula>"amber"</formula>
    </cfRule>
    <cfRule type="cellIs" dxfId="344" priority="297" stopIfTrue="1" operator="equal">
      <formula>"red"</formula>
    </cfRule>
  </conditionalFormatting>
  <conditionalFormatting sqref="J62">
    <cfRule type="cellIs" dxfId="343" priority="292" stopIfTrue="1" operator="equal">
      <formula>"green"</formula>
    </cfRule>
    <cfRule type="cellIs" dxfId="342" priority="293" stopIfTrue="1" operator="equal">
      <formula>"amber"</formula>
    </cfRule>
    <cfRule type="cellIs" dxfId="341" priority="294" stopIfTrue="1" operator="equal">
      <formula>"red"</formula>
    </cfRule>
  </conditionalFormatting>
  <conditionalFormatting sqref="J62">
    <cfRule type="cellIs" dxfId="340" priority="289" stopIfTrue="1" operator="equal">
      <formula>"green"</formula>
    </cfRule>
    <cfRule type="cellIs" dxfId="339" priority="290" stopIfTrue="1" operator="equal">
      <formula>"amber"</formula>
    </cfRule>
    <cfRule type="cellIs" dxfId="338" priority="291" stopIfTrue="1" operator="equal">
      <formula>"red"</formula>
    </cfRule>
  </conditionalFormatting>
  <conditionalFormatting sqref="J62">
    <cfRule type="cellIs" dxfId="337" priority="286" stopIfTrue="1" operator="equal">
      <formula>"green"</formula>
    </cfRule>
    <cfRule type="cellIs" dxfId="336" priority="287" stopIfTrue="1" operator="equal">
      <formula>"amber"</formula>
    </cfRule>
    <cfRule type="cellIs" dxfId="335" priority="288" stopIfTrue="1" operator="equal">
      <formula>"red"</formula>
    </cfRule>
  </conditionalFormatting>
  <conditionalFormatting sqref="L62">
    <cfRule type="cellIs" dxfId="334" priority="283" stopIfTrue="1" operator="equal">
      <formula>"green"</formula>
    </cfRule>
    <cfRule type="cellIs" dxfId="333" priority="284" stopIfTrue="1" operator="equal">
      <formula>"amber"</formula>
    </cfRule>
    <cfRule type="cellIs" dxfId="332" priority="285" stopIfTrue="1" operator="equal">
      <formula>"red"</formula>
    </cfRule>
  </conditionalFormatting>
  <conditionalFormatting sqref="L62">
    <cfRule type="cellIs" dxfId="331" priority="280" stopIfTrue="1" operator="equal">
      <formula>"green"</formula>
    </cfRule>
    <cfRule type="cellIs" dxfId="330" priority="281" stopIfTrue="1" operator="equal">
      <formula>"amber"</formula>
    </cfRule>
    <cfRule type="cellIs" dxfId="329" priority="282" stopIfTrue="1" operator="equal">
      <formula>"red"</formula>
    </cfRule>
  </conditionalFormatting>
  <conditionalFormatting sqref="L62">
    <cfRule type="cellIs" dxfId="328" priority="277" stopIfTrue="1" operator="equal">
      <formula>"green"</formula>
    </cfRule>
    <cfRule type="cellIs" dxfId="327" priority="278" stopIfTrue="1" operator="equal">
      <formula>"amber"</formula>
    </cfRule>
    <cfRule type="cellIs" dxfId="326" priority="279" stopIfTrue="1" operator="equal">
      <formula>"red"</formula>
    </cfRule>
  </conditionalFormatting>
  <conditionalFormatting sqref="M62:N62">
    <cfRule type="cellIs" dxfId="325" priority="274" stopIfTrue="1" operator="equal">
      <formula>"green"</formula>
    </cfRule>
    <cfRule type="cellIs" dxfId="324" priority="275" stopIfTrue="1" operator="equal">
      <formula>"amber"</formula>
    </cfRule>
    <cfRule type="cellIs" dxfId="323" priority="276" stopIfTrue="1" operator="equal">
      <formula>"red"</formula>
    </cfRule>
  </conditionalFormatting>
  <conditionalFormatting sqref="M62:N62">
    <cfRule type="cellIs" dxfId="322" priority="271" stopIfTrue="1" operator="equal">
      <formula>"green"</formula>
    </cfRule>
    <cfRule type="cellIs" dxfId="321" priority="272" stopIfTrue="1" operator="equal">
      <formula>"amber"</formula>
    </cfRule>
    <cfRule type="cellIs" dxfId="320" priority="273" stopIfTrue="1" operator="equal">
      <formula>"red"</formula>
    </cfRule>
  </conditionalFormatting>
  <conditionalFormatting sqref="M66:N66">
    <cfRule type="cellIs" dxfId="319" priority="268" stopIfTrue="1" operator="equal">
      <formula>"green"</formula>
    </cfRule>
    <cfRule type="cellIs" dxfId="318" priority="269" stopIfTrue="1" operator="equal">
      <formula>"amber"</formula>
    </cfRule>
    <cfRule type="cellIs" dxfId="317" priority="270" stopIfTrue="1" operator="equal">
      <formula>"red"</formula>
    </cfRule>
  </conditionalFormatting>
  <conditionalFormatting sqref="M66:N66">
    <cfRule type="cellIs" dxfId="316" priority="265" stopIfTrue="1" operator="equal">
      <formula>"green"</formula>
    </cfRule>
    <cfRule type="cellIs" dxfId="315" priority="266" stopIfTrue="1" operator="equal">
      <formula>"amber"</formula>
    </cfRule>
    <cfRule type="cellIs" dxfId="314" priority="267" stopIfTrue="1" operator="equal">
      <formula>"red"</formula>
    </cfRule>
  </conditionalFormatting>
  <conditionalFormatting sqref="M66:N66">
    <cfRule type="cellIs" dxfId="313" priority="262" stopIfTrue="1" operator="equal">
      <formula>"green"</formula>
    </cfRule>
    <cfRule type="cellIs" dxfId="312" priority="263" stopIfTrue="1" operator="equal">
      <formula>"amber"</formula>
    </cfRule>
    <cfRule type="cellIs" dxfId="311" priority="264" stopIfTrue="1" operator="equal">
      <formula>"red"</formula>
    </cfRule>
  </conditionalFormatting>
  <conditionalFormatting sqref="N58">
    <cfRule type="cellIs" dxfId="310" priority="259" stopIfTrue="1" operator="equal">
      <formula>"green"</formula>
    </cfRule>
    <cfRule type="cellIs" dxfId="309" priority="260" stopIfTrue="1" operator="equal">
      <formula>"amber"</formula>
    </cfRule>
    <cfRule type="cellIs" dxfId="308" priority="261" stopIfTrue="1" operator="equal">
      <formula>"red"</formula>
    </cfRule>
  </conditionalFormatting>
  <conditionalFormatting sqref="N58">
    <cfRule type="cellIs" dxfId="307" priority="256" stopIfTrue="1" operator="equal">
      <formula>"green"</formula>
    </cfRule>
    <cfRule type="cellIs" dxfId="306" priority="257" stopIfTrue="1" operator="equal">
      <formula>"amber"</formula>
    </cfRule>
    <cfRule type="cellIs" dxfId="305" priority="258" stopIfTrue="1" operator="equal">
      <formula>"red"</formula>
    </cfRule>
  </conditionalFormatting>
  <conditionalFormatting sqref="O62">
    <cfRule type="cellIs" dxfId="304" priority="253" stopIfTrue="1" operator="equal">
      <formula>"green"</formula>
    </cfRule>
    <cfRule type="cellIs" dxfId="303" priority="254" stopIfTrue="1" operator="equal">
      <formula>"amber"</formula>
    </cfRule>
    <cfRule type="cellIs" dxfId="302" priority="255" stopIfTrue="1" operator="equal">
      <formula>"red"</formula>
    </cfRule>
  </conditionalFormatting>
  <conditionalFormatting sqref="O62">
    <cfRule type="cellIs" dxfId="301" priority="250" stopIfTrue="1" operator="equal">
      <formula>"green"</formula>
    </cfRule>
    <cfRule type="cellIs" dxfId="300" priority="251" stopIfTrue="1" operator="equal">
      <formula>"amber"</formula>
    </cfRule>
    <cfRule type="cellIs" dxfId="299" priority="252" stopIfTrue="1" operator="equal">
      <formula>"red"</formula>
    </cfRule>
  </conditionalFormatting>
  <conditionalFormatting sqref="O62">
    <cfRule type="cellIs" dxfId="298" priority="247" stopIfTrue="1" operator="equal">
      <formula>"green"</formula>
    </cfRule>
    <cfRule type="cellIs" dxfId="297" priority="248" stopIfTrue="1" operator="equal">
      <formula>"amber"</formula>
    </cfRule>
    <cfRule type="cellIs" dxfId="296" priority="249" stopIfTrue="1" operator="equal">
      <formula>"red"</formula>
    </cfRule>
  </conditionalFormatting>
  <conditionalFormatting sqref="P62">
    <cfRule type="cellIs" dxfId="295" priority="244" stopIfTrue="1" operator="equal">
      <formula>"green"</formula>
    </cfRule>
    <cfRule type="cellIs" dxfId="294" priority="245" stopIfTrue="1" operator="equal">
      <formula>"amber"</formula>
    </cfRule>
    <cfRule type="cellIs" dxfId="293" priority="246" stopIfTrue="1" operator="equal">
      <formula>"red"</formula>
    </cfRule>
  </conditionalFormatting>
  <conditionalFormatting sqref="P62">
    <cfRule type="cellIs" dxfId="292" priority="241" stopIfTrue="1" operator="equal">
      <formula>"green"</formula>
    </cfRule>
    <cfRule type="cellIs" dxfId="291" priority="242" stopIfTrue="1" operator="equal">
      <formula>"amber"</formula>
    </cfRule>
    <cfRule type="cellIs" dxfId="290" priority="243" stopIfTrue="1" operator="equal">
      <formula>"red"</formula>
    </cfRule>
  </conditionalFormatting>
  <conditionalFormatting sqref="P62">
    <cfRule type="cellIs" dxfId="289" priority="238" stopIfTrue="1" operator="equal">
      <formula>"green"</formula>
    </cfRule>
    <cfRule type="cellIs" dxfId="288" priority="239" stopIfTrue="1" operator="equal">
      <formula>"amber"</formula>
    </cfRule>
    <cfRule type="cellIs" dxfId="287" priority="240" stopIfTrue="1" operator="equal">
      <formula>"red"</formula>
    </cfRule>
  </conditionalFormatting>
  <conditionalFormatting sqref="F68:Q73">
    <cfRule type="cellIs" dxfId="286" priority="235" stopIfTrue="1" operator="equal">
      <formula>"green"</formula>
    </cfRule>
    <cfRule type="cellIs" dxfId="285" priority="236" stopIfTrue="1" operator="equal">
      <formula>"amber"</formula>
    </cfRule>
    <cfRule type="cellIs" dxfId="284" priority="237" stopIfTrue="1" operator="equal">
      <formula>"red"</formula>
    </cfRule>
  </conditionalFormatting>
  <conditionalFormatting sqref="Q68">
    <cfRule type="cellIs" dxfId="283" priority="232" stopIfTrue="1" operator="equal">
      <formula>"green"</formula>
    </cfRule>
    <cfRule type="cellIs" dxfId="282" priority="233" stopIfTrue="1" operator="equal">
      <formula>"amber"</formula>
    </cfRule>
    <cfRule type="cellIs" dxfId="281" priority="234" stopIfTrue="1" operator="equal">
      <formula>"red"</formula>
    </cfRule>
  </conditionalFormatting>
  <conditionalFormatting sqref="Q68">
    <cfRule type="cellIs" dxfId="280" priority="229" stopIfTrue="1" operator="equal">
      <formula>"green"</formula>
    </cfRule>
    <cfRule type="cellIs" dxfId="279" priority="230" stopIfTrue="1" operator="equal">
      <formula>"amber"</formula>
    </cfRule>
    <cfRule type="cellIs" dxfId="278" priority="231" stopIfTrue="1" operator="equal">
      <formula>"red"</formula>
    </cfRule>
  </conditionalFormatting>
  <conditionalFormatting sqref="Q71">
    <cfRule type="cellIs" dxfId="277" priority="226" stopIfTrue="1" operator="equal">
      <formula>"green"</formula>
    </cfRule>
    <cfRule type="cellIs" dxfId="276" priority="227" stopIfTrue="1" operator="equal">
      <formula>"amber"</formula>
    </cfRule>
    <cfRule type="cellIs" dxfId="275" priority="228" stopIfTrue="1" operator="equal">
      <formula>"red"</formula>
    </cfRule>
  </conditionalFormatting>
  <conditionalFormatting sqref="Q71">
    <cfRule type="cellIs" dxfId="274" priority="223" stopIfTrue="1" operator="equal">
      <formula>"green"</formula>
    </cfRule>
    <cfRule type="cellIs" dxfId="273" priority="224" stopIfTrue="1" operator="equal">
      <formula>"amber"</formula>
    </cfRule>
    <cfRule type="cellIs" dxfId="272" priority="225" stopIfTrue="1" operator="equal">
      <formula>"red"</formula>
    </cfRule>
  </conditionalFormatting>
  <conditionalFormatting sqref="Q40:Q42 Q36:Q38 Q12:Q18 Q8:Q10 Q32:Q34 Q28:Q30 Q4:Q6 Q20:Q26">
    <cfRule type="cellIs" dxfId="271" priority="220" stopIfTrue="1" operator="equal">
      <formula>"green"</formula>
    </cfRule>
    <cfRule type="cellIs" dxfId="270" priority="221" stopIfTrue="1" operator="equal">
      <formula>"amber"</formula>
    </cfRule>
    <cfRule type="cellIs" dxfId="269" priority="222" stopIfTrue="1" operator="equal">
      <formula>"red"</formula>
    </cfRule>
  </conditionalFormatting>
  <conditionalFormatting sqref="Q36:Q38 Q40:Q42 Q8:Q10 Q28:Q30 Q4:Q6 Q32:Q34 Q20:Q26 Q12:Q18">
    <cfRule type="cellIs" dxfId="268" priority="217" stopIfTrue="1" operator="equal">
      <formula>"green"</formula>
    </cfRule>
    <cfRule type="cellIs" dxfId="267" priority="218" stopIfTrue="1" operator="equal">
      <formula>"amber"</formula>
    </cfRule>
    <cfRule type="cellIs" dxfId="266" priority="219" stopIfTrue="1" operator="equal">
      <formula>"red"</formula>
    </cfRule>
  </conditionalFormatting>
  <conditionalFormatting sqref="Q35">
    <cfRule type="cellIs" dxfId="265" priority="214" stopIfTrue="1" operator="equal">
      <formula>"green"</formula>
    </cfRule>
    <cfRule type="cellIs" dxfId="264" priority="215" stopIfTrue="1" operator="equal">
      <formula>"amber"</formula>
    </cfRule>
    <cfRule type="cellIs" dxfId="263" priority="216" stopIfTrue="1" operator="equal">
      <formula>"red"</formula>
    </cfRule>
  </conditionalFormatting>
  <conditionalFormatting sqref="Q35">
    <cfRule type="cellIs" dxfId="262" priority="211" stopIfTrue="1" operator="equal">
      <formula>"green"</formula>
    </cfRule>
    <cfRule type="cellIs" dxfId="261" priority="212" stopIfTrue="1" operator="equal">
      <formula>"amber"</formula>
    </cfRule>
    <cfRule type="cellIs" dxfId="260" priority="213" stopIfTrue="1" operator="equal">
      <formula>"red"</formula>
    </cfRule>
  </conditionalFormatting>
  <conditionalFormatting sqref="Q39">
    <cfRule type="cellIs" dxfId="259" priority="208" stopIfTrue="1" operator="equal">
      <formula>"green"</formula>
    </cfRule>
    <cfRule type="cellIs" dxfId="258" priority="209" stopIfTrue="1" operator="equal">
      <formula>"amber"</formula>
    </cfRule>
    <cfRule type="cellIs" dxfId="257" priority="210" stopIfTrue="1" operator="equal">
      <formula>"red"</formula>
    </cfRule>
  </conditionalFormatting>
  <conditionalFormatting sqref="Q39">
    <cfRule type="cellIs" dxfId="256" priority="205" stopIfTrue="1" operator="equal">
      <formula>"green"</formula>
    </cfRule>
    <cfRule type="cellIs" dxfId="255" priority="206" stopIfTrue="1" operator="equal">
      <formula>"amber"</formula>
    </cfRule>
    <cfRule type="cellIs" dxfId="254" priority="207" stopIfTrue="1" operator="equal">
      <formula>"red"</formula>
    </cfRule>
  </conditionalFormatting>
  <conditionalFormatting sqref="Q31">
    <cfRule type="cellIs" dxfId="253" priority="202" stopIfTrue="1" operator="equal">
      <formula>"green"</formula>
    </cfRule>
    <cfRule type="cellIs" dxfId="252" priority="203" stopIfTrue="1" operator="equal">
      <formula>"amber"</formula>
    </cfRule>
    <cfRule type="cellIs" dxfId="251" priority="204" stopIfTrue="1" operator="equal">
      <formula>"red"</formula>
    </cfRule>
  </conditionalFormatting>
  <conditionalFormatting sqref="Q31">
    <cfRule type="cellIs" dxfId="250" priority="199" stopIfTrue="1" operator="equal">
      <formula>"green"</formula>
    </cfRule>
    <cfRule type="cellIs" dxfId="249" priority="200" stopIfTrue="1" operator="equal">
      <formula>"amber"</formula>
    </cfRule>
    <cfRule type="cellIs" dxfId="248" priority="201" stopIfTrue="1" operator="equal">
      <formula>"red"</formula>
    </cfRule>
  </conditionalFormatting>
  <conditionalFormatting sqref="Q27">
    <cfRule type="cellIs" dxfId="247" priority="196" stopIfTrue="1" operator="equal">
      <formula>"green"</formula>
    </cfRule>
    <cfRule type="cellIs" dxfId="246" priority="197" stopIfTrue="1" operator="equal">
      <formula>"amber"</formula>
    </cfRule>
    <cfRule type="cellIs" dxfId="245" priority="198" stopIfTrue="1" operator="equal">
      <formula>"red"</formula>
    </cfRule>
  </conditionalFormatting>
  <conditionalFormatting sqref="Q27">
    <cfRule type="cellIs" dxfId="244" priority="193" stopIfTrue="1" operator="equal">
      <formula>"green"</formula>
    </cfRule>
    <cfRule type="cellIs" dxfId="243" priority="194" stopIfTrue="1" operator="equal">
      <formula>"amber"</formula>
    </cfRule>
    <cfRule type="cellIs" dxfId="242" priority="195" stopIfTrue="1" operator="equal">
      <formula>"red"</formula>
    </cfRule>
  </conditionalFormatting>
  <conditionalFormatting sqref="Q27">
    <cfRule type="cellIs" dxfId="241" priority="190" stopIfTrue="1" operator="equal">
      <formula>"green"</formula>
    </cfRule>
    <cfRule type="cellIs" dxfId="240" priority="191" stopIfTrue="1" operator="equal">
      <formula>"amber"</formula>
    </cfRule>
    <cfRule type="cellIs" dxfId="239" priority="192" stopIfTrue="1" operator="equal">
      <formula>"red"</formula>
    </cfRule>
  </conditionalFormatting>
  <conditionalFormatting sqref="Q27">
    <cfRule type="cellIs" dxfId="238" priority="187" stopIfTrue="1" operator="equal">
      <formula>"green"</formula>
    </cfRule>
    <cfRule type="cellIs" dxfId="237" priority="188" stopIfTrue="1" operator="equal">
      <formula>"amber"</formula>
    </cfRule>
    <cfRule type="cellIs" dxfId="236" priority="189" stopIfTrue="1" operator="equal">
      <formula>"red"</formula>
    </cfRule>
  </conditionalFormatting>
  <conditionalFormatting sqref="Q27">
    <cfRule type="cellIs" dxfId="235" priority="184" stopIfTrue="1" operator="equal">
      <formula>"green"</formula>
    </cfRule>
    <cfRule type="cellIs" dxfId="234" priority="185" stopIfTrue="1" operator="equal">
      <formula>"amber"</formula>
    </cfRule>
    <cfRule type="cellIs" dxfId="233" priority="186" stopIfTrue="1" operator="equal">
      <formula>"red"</formula>
    </cfRule>
  </conditionalFormatting>
  <conditionalFormatting sqref="Q27">
    <cfRule type="cellIs" dxfId="232" priority="181" stopIfTrue="1" operator="equal">
      <formula>"green"</formula>
    </cfRule>
    <cfRule type="cellIs" dxfId="231" priority="182" stopIfTrue="1" operator="equal">
      <formula>"amber"</formula>
    </cfRule>
    <cfRule type="cellIs" dxfId="230" priority="183" stopIfTrue="1" operator="equal">
      <formula>"red"</formula>
    </cfRule>
  </conditionalFormatting>
  <conditionalFormatting sqref="Q23">
    <cfRule type="cellIs" dxfId="229" priority="178" stopIfTrue="1" operator="equal">
      <formula>"green"</formula>
    </cfRule>
    <cfRule type="cellIs" dxfId="228" priority="179" stopIfTrue="1" operator="equal">
      <formula>"amber"</formula>
    </cfRule>
    <cfRule type="cellIs" dxfId="227" priority="180" stopIfTrue="1" operator="equal">
      <formula>"red"</formula>
    </cfRule>
  </conditionalFormatting>
  <conditionalFormatting sqref="Q23">
    <cfRule type="cellIs" dxfId="226" priority="175" stopIfTrue="1" operator="equal">
      <formula>"green"</formula>
    </cfRule>
    <cfRule type="cellIs" dxfId="225" priority="176" stopIfTrue="1" operator="equal">
      <formula>"amber"</formula>
    </cfRule>
    <cfRule type="cellIs" dxfId="224" priority="177" stopIfTrue="1" operator="equal">
      <formula>"red"</formula>
    </cfRule>
  </conditionalFormatting>
  <conditionalFormatting sqref="Q23">
    <cfRule type="cellIs" dxfId="223" priority="172" stopIfTrue="1" operator="equal">
      <formula>"green"</formula>
    </cfRule>
    <cfRule type="cellIs" dxfId="222" priority="173" stopIfTrue="1" operator="equal">
      <formula>"amber"</formula>
    </cfRule>
    <cfRule type="cellIs" dxfId="221" priority="174" stopIfTrue="1" operator="equal">
      <formula>"red"</formula>
    </cfRule>
  </conditionalFormatting>
  <conditionalFormatting sqref="Q23">
    <cfRule type="cellIs" dxfId="220" priority="169" stopIfTrue="1" operator="equal">
      <formula>"green"</formula>
    </cfRule>
    <cfRule type="cellIs" dxfId="219" priority="170" stopIfTrue="1" operator="equal">
      <formula>"amber"</formula>
    </cfRule>
    <cfRule type="cellIs" dxfId="218" priority="171" stopIfTrue="1" operator="equal">
      <formula>"red"</formula>
    </cfRule>
  </conditionalFormatting>
  <conditionalFormatting sqref="Q19">
    <cfRule type="cellIs" dxfId="217" priority="166" stopIfTrue="1" operator="equal">
      <formula>"green"</formula>
    </cfRule>
    <cfRule type="cellIs" dxfId="216" priority="167" stopIfTrue="1" operator="equal">
      <formula>"amber"</formula>
    </cfRule>
    <cfRule type="cellIs" dxfId="215" priority="168" stopIfTrue="1" operator="equal">
      <formula>"red"</formula>
    </cfRule>
  </conditionalFormatting>
  <conditionalFormatting sqref="Q19">
    <cfRule type="cellIs" dxfId="214" priority="163" stopIfTrue="1" operator="equal">
      <formula>"green"</formula>
    </cfRule>
    <cfRule type="cellIs" dxfId="213" priority="164" stopIfTrue="1" operator="equal">
      <formula>"amber"</formula>
    </cfRule>
    <cfRule type="cellIs" dxfId="212" priority="165" stopIfTrue="1" operator="equal">
      <formula>"red"</formula>
    </cfRule>
  </conditionalFormatting>
  <conditionalFormatting sqref="Q19">
    <cfRule type="cellIs" dxfId="211" priority="160" stopIfTrue="1" operator="equal">
      <formula>"green"</formula>
    </cfRule>
    <cfRule type="cellIs" dxfId="210" priority="161" stopIfTrue="1" operator="equal">
      <formula>"amber"</formula>
    </cfRule>
    <cfRule type="cellIs" dxfId="209" priority="162" stopIfTrue="1" operator="equal">
      <formula>"red"</formula>
    </cfRule>
  </conditionalFormatting>
  <conditionalFormatting sqref="Q19">
    <cfRule type="cellIs" dxfId="208" priority="157" stopIfTrue="1" operator="equal">
      <formula>"green"</formula>
    </cfRule>
    <cfRule type="cellIs" dxfId="207" priority="158" stopIfTrue="1" operator="equal">
      <formula>"amber"</formula>
    </cfRule>
    <cfRule type="cellIs" dxfId="206" priority="159" stopIfTrue="1" operator="equal">
      <formula>"red"</formula>
    </cfRule>
  </conditionalFormatting>
  <conditionalFormatting sqref="Q19">
    <cfRule type="cellIs" dxfId="205" priority="154" stopIfTrue="1" operator="equal">
      <formula>"green"</formula>
    </cfRule>
    <cfRule type="cellIs" dxfId="204" priority="155" stopIfTrue="1" operator="equal">
      <formula>"amber"</formula>
    </cfRule>
    <cfRule type="cellIs" dxfId="203" priority="156" stopIfTrue="1" operator="equal">
      <formula>"red"</formula>
    </cfRule>
  </conditionalFormatting>
  <conditionalFormatting sqref="Q19">
    <cfRule type="cellIs" dxfId="202" priority="151" stopIfTrue="1" operator="equal">
      <formula>"green"</formula>
    </cfRule>
    <cfRule type="cellIs" dxfId="201" priority="152" stopIfTrue="1" operator="equal">
      <formula>"amber"</formula>
    </cfRule>
    <cfRule type="cellIs" dxfId="200" priority="153" stopIfTrue="1" operator="equal">
      <formula>"red"</formula>
    </cfRule>
  </conditionalFormatting>
  <conditionalFormatting sqref="Q15">
    <cfRule type="cellIs" dxfId="199" priority="148" stopIfTrue="1" operator="equal">
      <formula>"green"</formula>
    </cfRule>
    <cfRule type="cellIs" dxfId="198" priority="149" stopIfTrue="1" operator="equal">
      <formula>"amber"</formula>
    </cfRule>
    <cfRule type="cellIs" dxfId="197" priority="150" stopIfTrue="1" operator="equal">
      <formula>"red"</formula>
    </cfRule>
  </conditionalFormatting>
  <conditionalFormatting sqref="Q15">
    <cfRule type="cellIs" dxfId="196" priority="145" stopIfTrue="1" operator="equal">
      <formula>"green"</formula>
    </cfRule>
    <cfRule type="cellIs" dxfId="195" priority="146" stopIfTrue="1" operator="equal">
      <formula>"amber"</formula>
    </cfRule>
    <cfRule type="cellIs" dxfId="194" priority="147" stopIfTrue="1" operator="equal">
      <formula>"red"</formula>
    </cfRule>
  </conditionalFormatting>
  <conditionalFormatting sqref="Q15">
    <cfRule type="cellIs" dxfId="193" priority="142" stopIfTrue="1" operator="equal">
      <formula>"green"</formula>
    </cfRule>
    <cfRule type="cellIs" dxfId="192" priority="143" stopIfTrue="1" operator="equal">
      <formula>"amber"</formula>
    </cfRule>
    <cfRule type="cellIs" dxfId="191" priority="144" stopIfTrue="1" operator="equal">
      <formula>"red"</formula>
    </cfRule>
  </conditionalFormatting>
  <conditionalFormatting sqref="Q15">
    <cfRule type="cellIs" dxfId="190" priority="139" stopIfTrue="1" operator="equal">
      <formula>"green"</formula>
    </cfRule>
    <cfRule type="cellIs" dxfId="189" priority="140" stopIfTrue="1" operator="equal">
      <formula>"amber"</formula>
    </cfRule>
    <cfRule type="cellIs" dxfId="188" priority="141" stopIfTrue="1" operator="equal">
      <formula>"red"</formula>
    </cfRule>
  </conditionalFormatting>
  <conditionalFormatting sqref="Q7">
    <cfRule type="cellIs" dxfId="187" priority="136" stopIfTrue="1" operator="equal">
      <formula>"green"</formula>
    </cfRule>
    <cfRule type="cellIs" dxfId="186" priority="137" stopIfTrue="1" operator="equal">
      <formula>"amber"</formula>
    </cfRule>
    <cfRule type="cellIs" dxfId="185" priority="138" stopIfTrue="1" operator="equal">
      <formula>"red"</formula>
    </cfRule>
  </conditionalFormatting>
  <conditionalFormatting sqref="Q7">
    <cfRule type="cellIs" dxfId="184" priority="133" stopIfTrue="1" operator="equal">
      <formula>"green"</formula>
    </cfRule>
    <cfRule type="cellIs" dxfId="183" priority="134" stopIfTrue="1" operator="equal">
      <formula>"amber"</formula>
    </cfRule>
    <cfRule type="cellIs" dxfId="182" priority="135" stopIfTrue="1" operator="equal">
      <formula>"red"</formula>
    </cfRule>
  </conditionalFormatting>
  <conditionalFormatting sqref="Q63:Q65 Q51:Q61">
    <cfRule type="cellIs" dxfId="181" priority="130" stopIfTrue="1" operator="equal">
      <formula>"green"</formula>
    </cfRule>
    <cfRule type="cellIs" dxfId="180" priority="131" stopIfTrue="1" operator="equal">
      <formula>"amber"</formula>
    </cfRule>
    <cfRule type="cellIs" dxfId="179" priority="132" stopIfTrue="1" operator="equal">
      <formula>"red"</formula>
    </cfRule>
  </conditionalFormatting>
  <conditionalFormatting sqref="Q63:Q65 Q51:Q61">
    <cfRule type="cellIs" dxfId="178" priority="127" stopIfTrue="1" operator="equal">
      <formula>"green"</formula>
    </cfRule>
    <cfRule type="cellIs" dxfId="177" priority="128" stopIfTrue="1" operator="equal">
      <formula>"amber"</formula>
    </cfRule>
    <cfRule type="cellIs" dxfId="176" priority="129" stopIfTrue="1" operator="equal">
      <formula>"red"</formula>
    </cfRule>
  </conditionalFormatting>
  <conditionalFormatting sqref="Q66">
    <cfRule type="cellIs" dxfId="175" priority="124" stopIfTrue="1" operator="equal">
      <formula>"green"</formula>
    </cfRule>
    <cfRule type="cellIs" dxfId="174" priority="125" stopIfTrue="1" operator="equal">
      <formula>"amber"</formula>
    </cfRule>
    <cfRule type="cellIs" dxfId="173" priority="126" stopIfTrue="1" operator="equal">
      <formula>"red"</formula>
    </cfRule>
  </conditionalFormatting>
  <conditionalFormatting sqref="Q66">
    <cfRule type="cellIs" dxfId="172" priority="121" stopIfTrue="1" operator="equal">
      <formula>"green"</formula>
    </cfRule>
    <cfRule type="cellIs" dxfId="171" priority="122" stopIfTrue="1" operator="equal">
      <formula>"amber"</formula>
    </cfRule>
    <cfRule type="cellIs" dxfId="170" priority="123" stopIfTrue="1" operator="equal">
      <formula>"red"</formula>
    </cfRule>
  </conditionalFormatting>
  <conditionalFormatting sqref="Q66">
    <cfRule type="cellIs" dxfId="169" priority="118" stopIfTrue="1" operator="equal">
      <formula>"green"</formula>
    </cfRule>
    <cfRule type="cellIs" dxfId="168" priority="119" stopIfTrue="1" operator="equal">
      <formula>"amber"</formula>
    </cfRule>
    <cfRule type="cellIs" dxfId="167" priority="120" stopIfTrue="1" operator="equal">
      <formula>"red"</formula>
    </cfRule>
  </conditionalFormatting>
  <conditionalFormatting sqref="Q66">
    <cfRule type="cellIs" dxfId="166" priority="115" stopIfTrue="1" operator="equal">
      <formula>"green"</formula>
    </cfRule>
    <cfRule type="cellIs" dxfId="165" priority="116" stopIfTrue="1" operator="equal">
      <formula>"amber"</formula>
    </cfRule>
    <cfRule type="cellIs" dxfId="164" priority="117" stopIfTrue="1" operator="equal">
      <formula>"red"</formula>
    </cfRule>
  </conditionalFormatting>
  <conditionalFormatting sqref="Q66">
    <cfRule type="cellIs" dxfId="163" priority="112" stopIfTrue="1" operator="equal">
      <formula>"green"</formula>
    </cfRule>
    <cfRule type="cellIs" dxfId="162" priority="113" stopIfTrue="1" operator="equal">
      <formula>"amber"</formula>
    </cfRule>
    <cfRule type="cellIs" dxfId="161" priority="114" stopIfTrue="1" operator="equal">
      <formula>"red"</formula>
    </cfRule>
  </conditionalFormatting>
  <conditionalFormatting sqref="Q62">
    <cfRule type="cellIs" dxfId="160" priority="109" stopIfTrue="1" operator="equal">
      <formula>"green"</formula>
    </cfRule>
    <cfRule type="cellIs" dxfId="159" priority="110" stopIfTrue="1" operator="equal">
      <formula>"amber"</formula>
    </cfRule>
    <cfRule type="cellIs" dxfId="158" priority="111" stopIfTrue="1" operator="equal">
      <formula>"red"</formula>
    </cfRule>
  </conditionalFormatting>
  <conditionalFormatting sqref="Q62">
    <cfRule type="cellIs" dxfId="157" priority="106" stopIfTrue="1" operator="equal">
      <formula>"green"</formula>
    </cfRule>
    <cfRule type="cellIs" dxfId="156" priority="107" stopIfTrue="1" operator="equal">
      <formula>"amber"</formula>
    </cfRule>
    <cfRule type="cellIs" dxfId="155" priority="108" stopIfTrue="1" operator="equal">
      <formula>"red"</formula>
    </cfRule>
  </conditionalFormatting>
  <conditionalFormatting sqref="Q62">
    <cfRule type="cellIs" dxfId="154" priority="103" stopIfTrue="1" operator="equal">
      <formula>"green"</formula>
    </cfRule>
    <cfRule type="cellIs" dxfId="153" priority="104" stopIfTrue="1" operator="equal">
      <formula>"amber"</formula>
    </cfRule>
    <cfRule type="cellIs" dxfId="152" priority="105" stopIfTrue="1" operator="equal">
      <formula>"red"</formula>
    </cfRule>
  </conditionalFormatting>
  <conditionalFormatting sqref="Q62">
    <cfRule type="cellIs" dxfId="151" priority="100" stopIfTrue="1" operator="equal">
      <formula>"green"</formula>
    </cfRule>
    <cfRule type="cellIs" dxfId="150" priority="101" stopIfTrue="1" operator="equal">
      <formula>"amber"</formula>
    </cfRule>
    <cfRule type="cellIs" dxfId="149" priority="102" stopIfTrue="1" operator="equal">
      <formula>"red"</formula>
    </cfRule>
  </conditionalFormatting>
  <conditionalFormatting sqref="Q62">
    <cfRule type="cellIs" dxfId="148" priority="97" stopIfTrue="1" operator="equal">
      <formula>"green"</formula>
    </cfRule>
    <cfRule type="cellIs" dxfId="147" priority="98" stopIfTrue="1" operator="equal">
      <formula>"amber"</formula>
    </cfRule>
    <cfRule type="cellIs" dxfId="146" priority="99" stopIfTrue="1" operator="equal">
      <formula>"red"</formula>
    </cfRule>
  </conditionalFormatting>
  <conditionalFormatting sqref="R66">
    <cfRule type="cellIs" dxfId="145" priority="94" stopIfTrue="1" operator="equal">
      <formula>"green"</formula>
    </cfRule>
    <cfRule type="cellIs" dxfId="144" priority="95" stopIfTrue="1" operator="equal">
      <formula>"amber"</formula>
    </cfRule>
    <cfRule type="cellIs" dxfId="143" priority="96" stopIfTrue="1" operator="equal">
      <formula>"red"</formula>
    </cfRule>
  </conditionalFormatting>
  <conditionalFormatting sqref="R66">
    <cfRule type="cellIs" dxfId="142" priority="91" stopIfTrue="1" operator="equal">
      <formula>"green"</formula>
    </cfRule>
    <cfRule type="cellIs" dxfId="141" priority="92" stopIfTrue="1" operator="equal">
      <formula>"amber"</formula>
    </cfRule>
    <cfRule type="cellIs" dxfId="140" priority="93" stopIfTrue="1" operator="equal">
      <formula>"red"</formula>
    </cfRule>
  </conditionalFormatting>
  <conditionalFormatting sqref="T39:W39">
    <cfRule type="cellIs" dxfId="139" priority="88" stopIfTrue="1" operator="equal">
      <formula>"green"</formula>
    </cfRule>
    <cfRule type="cellIs" dxfId="138" priority="89" stopIfTrue="1" operator="equal">
      <formula>"amber"</formula>
    </cfRule>
    <cfRule type="cellIs" dxfId="137" priority="90" stopIfTrue="1" operator="equal">
      <formula>"red"</formula>
    </cfRule>
  </conditionalFormatting>
  <conditionalFormatting sqref="S43">
    <cfRule type="cellIs" dxfId="136" priority="85" stopIfTrue="1" operator="equal">
      <formula>"green"</formula>
    </cfRule>
    <cfRule type="cellIs" dxfId="135" priority="86" stopIfTrue="1" operator="equal">
      <formula>"amber"</formula>
    </cfRule>
    <cfRule type="cellIs" dxfId="134" priority="87" stopIfTrue="1" operator="equal">
      <formula>"red"</formula>
    </cfRule>
  </conditionalFormatting>
  <conditionalFormatting sqref="S43">
    <cfRule type="cellIs" dxfId="133" priority="82" stopIfTrue="1" operator="equal">
      <formula>"green"</formula>
    </cfRule>
    <cfRule type="cellIs" dxfId="132" priority="83" stopIfTrue="1" operator="equal">
      <formula>"amber"</formula>
    </cfRule>
    <cfRule type="cellIs" dxfId="131" priority="84" stopIfTrue="1" operator="equal">
      <formula>"red"</formula>
    </cfRule>
  </conditionalFormatting>
  <conditionalFormatting sqref="S58">
    <cfRule type="cellIs" dxfId="130" priority="79" stopIfTrue="1" operator="equal">
      <formula>"green"</formula>
    </cfRule>
    <cfRule type="cellIs" dxfId="129" priority="80" stopIfTrue="1" operator="equal">
      <formula>"amber"</formula>
    </cfRule>
    <cfRule type="cellIs" dxfId="128" priority="81" stopIfTrue="1" operator="equal">
      <formula>"red"</formula>
    </cfRule>
  </conditionalFormatting>
  <conditionalFormatting sqref="S58">
    <cfRule type="cellIs" dxfId="127" priority="76" stopIfTrue="1" operator="equal">
      <formula>"green"</formula>
    </cfRule>
    <cfRule type="cellIs" dxfId="126" priority="77" stopIfTrue="1" operator="equal">
      <formula>"amber"</formula>
    </cfRule>
    <cfRule type="cellIs" dxfId="125" priority="78" stopIfTrue="1" operator="equal">
      <formula>"red"</formula>
    </cfRule>
  </conditionalFormatting>
  <conditionalFormatting sqref="S62">
    <cfRule type="cellIs" dxfId="124" priority="73" stopIfTrue="1" operator="equal">
      <formula>"green"</formula>
    </cfRule>
    <cfRule type="cellIs" dxfId="123" priority="74" stopIfTrue="1" operator="equal">
      <formula>"amber"</formula>
    </cfRule>
    <cfRule type="cellIs" dxfId="122" priority="75" stopIfTrue="1" operator="equal">
      <formula>"red"</formula>
    </cfRule>
  </conditionalFormatting>
  <conditionalFormatting sqref="S62">
    <cfRule type="cellIs" dxfId="121" priority="70" stopIfTrue="1" operator="equal">
      <formula>"green"</formula>
    </cfRule>
    <cfRule type="cellIs" dxfId="120" priority="71" stopIfTrue="1" operator="equal">
      <formula>"amber"</formula>
    </cfRule>
    <cfRule type="cellIs" dxfId="119" priority="72" stopIfTrue="1" operator="equal">
      <formula>"red"</formula>
    </cfRule>
  </conditionalFormatting>
  <conditionalFormatting sqref="T62">
    <cfRule type="cellIs" dxfId="118" priority="67" stopIfTrue="1" operator="equal">
      <formula>"green"</formula>
    </cfRule>
    <cfRule type="cellIs" dxfId="117" priority="68" stopIfTrue="1" operator="equal">
      <formula>"amber"</formula>
    </cfRule>
    <cfRule type="cellIs" dxfId="116" priority="69" stopIfTrue="1" operator="equal">
      <formula>"red"</formula>
    </cfRule>
  </conditionalFormatting>
  <conditionalFormatting sqref="T62">
    <cfRule type="cellIs" dxfId="115" priority="64" stopIfTrue="1" operator="equal">
      <formula>"green"</formula>
    </cfRule>
    <cfRule type="cellIs" dxfId="114" priority="65" stopIfTrue="1" operator="equal">
      <formula>"amber"</formula>
    </cfRule>
    <cfRule type="cellIs" dxfId="113" priority="66" stopIfTrue="1" operator="equal">
      <formula>"red"</formula>
    </cfRule>
  </conditionalFormatting>
  <conditionalFormatting sqref="U43:W43">
    <cfRule type="cellIs" dxfId="112" priority="58" stopIfTrue="1" operator="equal">
      <formula>"green"</formula>
    </cfRule>
    <cfRule type="cellIs" dxfId="111" priority="59" stopIfTrue="1" operator="equal">
      <formula>"amber"</formula>
    </cfRule>
    <cfRule type="cellIs" dxfId="110" priority="60" stopIfTrue="1" operator="equal">
      <formula>"red"</formula>
    </cfRule>
  </conditionalFormatting>
  <conditionalFormatting sqref="U43:W43">
    <cfRule type="cellIs" dxfId="109" priority="55" stopIfTrue="1" operator="equal">
      <formula>"green"</formula>
    </cfRule>
    <cfRule type="cellIs" dxfId="108" priority="56" stopIfTrue="1" operator="equal">
      <formula>"amber"</formula>
    </cfRule>
    <cfRule type="cellIs" dxfId="107" priority="57" stopIfTrue="1" operator="equal">
      <formula>"red"</formula>
    </cfRule>
  </conditionalFormatting>
  <conditionalFormatting sqref="U62:V62">
    <cfRule type="cellIs" dxfId="106" priority="52" stopIfTrue="1" operator="equal">
      <formula>"green"</formula>
    </cfRule>
    <cfRule type="cellIs" dxfId="105" priority="53" stopIfTrue="1" operator="equal">
      <formula>"amber"</formula>
    </cfRule>
    <cfRule type="cellIs" dxfId="104" priority="54" stopIfTrue="1" operator="equal">
      <formula>"red"</formula>
    </cfRule>
  </conditionalFormatting>
  <conditionalFormatting sqref="U62:V62">
    <cfRule type="cellIs" dxfId="103" priority="49" stopIfTrue="1" operator="equal">
      <formula>"green"</formula>
    </cfRule>
    <cfRule type="cellIs" dxfId="102" priority="50" stopIfTrue="1" operator="equal">
      <formula>"amber"</formula>
    </cfRule>
    <cfRule type="cellIs" dxfId="101" priority="51" stopIfTrue="1" operator="equal">
      <formula>"red"</formula>
    </cfRule>
  </conditionalFormatting>
  <conditionalFormatting sqref="U66">
    <cfRule type="cellIs" dxfId="100" priority="46" stopIfTrue="1" operator="equal">
      <formula>"green"</formula>
    </cfRule>
    <cfRule type="cellIs" dxfId="99" priority="47" stopIfTrue="1" operator="equal">
      <formula>"amber"</formula>
    </cfRule>
    <cfRule type="cellIs" dxfId="98" priority="48" stopIfTrue="1" operator="equal">
      <formula>"red"</formula>
    </cfRule>
  </conditionalFormatting>
  <conditionalFormatting sqref="U66">
    <cfRule type="cellIs" dxfId="97" priority="43" stopIfTrue="1" operator="equal">
      <formula>"green"</formula>
    </cfRule>
    <cfRule type="cellIs" dxfId="96" priority="44" stopIfTrue="1" operator="equal">
      <formula>"amber"</formula>
    </cfRule>
    <cfRule type="cellIs" dxfId="95" priority="45" stopIfTrue="1" operator="equal">
      <formula>"red"</formula>
    </cfRule>
  </conditionalFormatting>
  <conditionalFormatting sqref="U35">
    <cfRule type="cellIs" dxfId="94" priority="40" stopIfTrue="1" operator="equal">
      <formula>"green"</formula>
    </cfRule>
    <cfRule type="cellIs" dxfId="93" priority="41" stopIfTrue="1" operator="equal">
      <formula>"amber"</formula>
    </cfRule>
    <cfRule type="cellIs" dxfId="92" priority="42" stopIfTrue="1" operator="equal">
      <formula>"red"</formula>
    </cfRule>
  </conditionalFormatting>
  <conditionalFormatting sqref="U35">
    <cfRule type="cellIs" dxfId="91" priority="37" stopIfTrue="1" operator="equal">
      <formula>"green"</formula>
    </cfRule>
    <cfRule type="cellIs" dxfId="90" priority="38" stopIfTrue="1" operator="equal">
      <formula>"amber"</formula>
    </cfRule>
    <cfRule type="cellIs" dxfId="89" priority="39" stopIfTrue="1" operator="equal">
      <formula>"red"</formula>
    </cfRule>
  </conditionalFormatting>
  <conditionalFormatting sqref="W35">
    <cfRule type="cellIs" dxfId="88" priority="34" stopIfTrue="1" operator="equal">
      <formula>"green"</formula>
    </cfRule>
    <cfRule type="cellIs" dxfId="87" priority="35" stopIfTrue="1" operator="equal">
      <formula>"amber"</formula>
    </cfRule>
    <cfRule type="cellIs" dxfId="86" priority="36" stopIfTrue="1" operator="equal">
      <formula>"red"</formula>
    </cfRule>
  </conditionalFormatting>
  <conditionalFormatting sqref="W35">
    <cfRule type="cellIs" dxfId="85" priority="31" stopIfTrue="1" operator="equal">
      <formula>"green"</formula>
    </cfRule>
    <cfRule type="cellIs" dxfId="84" priority="32" stopIfTrue="1" operator="equal">
      <formula>"amber"</formula>
    </cfRule>
    <cfRule type="cellIs" dxfId="83" priority="33" stopIfTrue="1" operator="equal">
      <formula>"red"</formula>
    </cfRule>
  </conditionalFormatting>
  <conditionalFormatting sqref="V58">
    <cfRule type="cellIs" dxfId="82" priority="28" stopIfTrue="1" operator="equal">
      <formula>"green"</formula>
    </cfRule>
    <cfRule type="cellIs" dxfId="81" priority="29" stopIfTrue="1" operator="equal">
      <formula>"amber"</formula>
    </cfRule>
    <cfRule type="cellIs" dxfId="80" priority="30" stopIfTrue="1" operator="equal">
      <formula>"red"</formula>
    </cfRule>
  </conditionalFormatting>
  <conditionalFormatting sqref="V58">
    <cfRule type="cellIs" dxfId="79" priority="25" stopIfTrue="1" operator="equal">
      <formula>"green"</formula>
    </cfRule>
    <cfRule type="cellIs" dxfId="78" priority="26" stopIfTrue="1" operator="equal">
      <formula>"amber"</formula>
    </cfRule>
    <cfRule type="cellIs" dxfId="77" priority="27" stopIfTrue="1" operator="equal">
      <formula>"red"</formula>
    </cfRule>
  </conditionalFormatting>
  <conditionalFormatting sqref="W58">
    <cfRule type="cellIs" dxfId="76" priority="22" stopIfTrue="1" operator="equal">
      <formula>"green"</formula>
    </cfRule>
    <cfRule type="cellIs" dxfId="75" priority="23" stopIfTrue="1" operator="equal">
      <formula>"amber"</formula>
    </cfRule>
    <cfRule type="cellIs" dxfId="74" priority="24" stopIfTrue="1" operator="equal">
      <formula>"red"</formula>
    </cfRule>
  </conditionalFormatting>
  <conditionalFormatting sqref="W58">
    <cfRule type="cellIs" dxfId="73" priority="19" stopIfTrue="1" operator="equal">
      <formula>"green"</formula>
    </cfRule>
    <cfRule type="cellIs" dxfId="72" priority="20" stopIfTrue="1" operator="equal">
      <formula>"amber"</formula>
    </cfRule>
    <cfRule type="cellIs" dxfId="71" priority="21" stopIfTrue="1" operator="equal">
      <formula>"red"</formula>
    </cfRule>
  </conditionalFormatting>
  <conditionalFormatting sqref="W66">
    <cfRule type="cellIs" dxfId="70" priority="16" stopIfTrue="1" operator="equal">
      <formula>"green"</formula>
    </cfRule>
    <cfRule type="cellIs" dxfId="69" priority="17" stopIfTrue="1" operator="equal">
      <formula>"amber"</formula>
    </cfRule>
    <cfRule type="cellIs" dxfId="68" priority="18" stopIfTrue="1" operator="equal">
      <formula>"red"</formula>
    </cfRule>
  </conditionalFormatting>
  <conditionalFormatting sqref="W66">
    <cfRule type="cellIs" dxfId="67" priority="13" stopIfTrue="1" operator="equal">
      <formula>"green"</formula>
    </cfRule>
    <cfRule type="cellIs" dxfId="66" priority="14" stopIfTrue="1" operator="equal">
      <formula>"amber"</formula>
    </cfRule>
    <cfRule type="cellIs" dxfId="65" priority="15" stopIfTrue="1" operator="equal">
      <formula>"red"</formula>
    </cfRule>
  </conditionalFormatting>
  <conditionalFormatting sqref="W11">
    <cfRule type="cellIs" dxfId="64" priority="10" stopIfTrue="1" operator="equal">
      <formula>"green"</formula>
    </cfRule>
    <cfRule type="cellIs" dxfId="63" priority="11" stopIfTrue="1" operator="equal">
      <formula>"amber"</formula>
    </cfRule>
    <cfRule type="cellIs" dxfId="62" priority="12" stopIfTrue="1" operator="equal">
      <formula>"red"</formula>
    </cfRule>
  </conditionalFormatting>
  <conditionalFormatting sqref="W11">
    <cfRule type="cellIs" dxfId="61" priority="7" stopIfTrue="1" operator="equal">
      <formula>"green"</formula>
    </cfRule>
    <cfRule type="cellIs" dxfId="60" priority="8" stopIfTrue="1" operator="equal">
      <formula>"amber"</formula>
    </cfRule>
    <cfRule type="cellIs" dxfId="59" priority="9" stopIfTrue="1" operator="equal">
      <formula>"red"</formula>
    </cfRule>
  </conditionalFormatting>
  <conditionalFormatting sqref="V19">
    <cfRule type="cellIs" dxfId="58" priority="4" stopIfTrue="1" operator="equal">
      <formula>"green"</formula>
    </cfRule>
    <cfRule type="cellIs" dxfId="57" priority="5" stopIfTrue="1" operator="equal">
      <formula>"amber"</formula>
    </cfRule>
    <cfRule type="cellIs" dxfId="56" priority="6" stopIfTrue="1" operator="equal">
      <formula>"red"</formula>
    </cfRule>
  </conditionalFormatting>
  <conditionalFormatting sqref="V19">
    <cfRule type="cellIs" dxfId="55" priority="1" stopIfTrue="1" operator="equal">
      <formula>"green"</formula>
    </cfRule>
    <cfRule type="cellIs" dxfId="54" priority="2" stopIfTrue="1" operator="equal">
      <formula>"amber"</formula>
    </cfRule>
    <cfRule type="cellIs" dxfId="53" priority="3" stopIfTrue="1" operator="equal">
      <formula>"red"</formula>
    </cfRule>
  </conditionalFormatting>
  <pageMargins left="0.31496062992125984" right="0.19685039370078741" top="0.39370078740157483" bottom="0.31496062992125984" header="0.19685039370078741" footer="0"/>
  <pageSetup paperSize="9" scale="44" fitToHeight="2"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1" manualBreakCount="1">
    <brk id="49" max="30" man="1"/>
  </rowBreaks>
  <drawing r:id="rId2"/>
</worksheet>
</file>

<file path=xl/worksheets/sheet3.xml><?xml version="1.0" encoding="utf-8"?>
<worksheet xmlns="http://schemas.openxmlformats.org/spreadsheetml/2006/main" xmlns:r="http://schemas.openxmlformats.org/officeDocument/2006/relationships">
  <dimension ref="A1:IK983"/>
  <sheetViews>
    <sheetView topLeftCell="A13" zoomScale="65" zoomScaleNormal="65" zoomScaleSheetLayoutView="67" workbookViewId="0">
      <selection activeCell="D74" sqref="D74:D77"/>
    </sheetView>
  </sheetViews>
  <sheetFormatPr defaultRowHeight="12.75"/>
  <cols>
    <col min="1" max="1" width="9.28515625" style="76" customWidth="1"/>
    <col min="2" max="2" width="36.5703125" style="76" customWidth="1"/>
    <col min="3" max="3" width="12.5703125" style="112" customWidth="1"/>
    <col min="4" max="4" width="32.28515625" style="112" bestFit="1" customWidth="1"/>
    <col min="5" max="5" width="0.140625" style="112" customWidth="1"/>
    <col min="6" max="6" width="0.140625" style="114" customWidth="1"/>
    <col min="7" max="17" width="0.140625" style="76" customWidth="1"/>
    <col min="18" max="18" width="8.42578125" style="114" bestFit="1" customWidth="1"/>
    <col min="19" max="29" width="10.42578125" style="76" customWidth="1"/>
    <col min="30" max="30" width="41.7109375" style="76" customWidth="1"/>
    <col min="31" max="31" width="71.85546875" style="76" customWidth="1"/>
    <col min="32" max="32" width="11.42578125" style="76" customWidth="1"/>
    <col min="33" max="16384" width="9.140625" style="76"/>
  </cols>
  <sheetData>
    <row r="1" spans="1:33" ht="91.5" customHeight="1">
      <c r="A1" s="716" t="s">
        <v>18</v>
      </c>
      <c r="B1" s="716" t="s">
        <v>0</v>
      </c>
      <c r="C1" s="716" t="s">
        <v>7</v>
      </c>
      <c r="D1" s="584" t="s">
        <v>11</v>
      </c>
      <c r="E1" s="122"/>
      <c r="F1" s="719"/>
      <c r="G1" s="720"/>
      <c r="H1" s="720"/>
      <c r="I1" s="720"/>
      <c r="J1" s="720"/>
      <c r="K1" s="720"/>
      <c r="L1" s="720"/>
      <c r="M1" s="720"/>
      <c r="N1" s="720"/>
      <c r="O1" s="720"/>
      <c r="P1" s="720"/>
      <c r="Q1" s="720"/>
      <c r="R1" s="719" t="s">
        <v>1</v>
      </c>
      <c r="S1" s="720"/>
      <c r="T1" s="720"/>
      <c r="U1" s="720"/>
      <c r="V1" s="720"/>
      <c r="W1" s="720"/>
      <c r="X1" s="720"/>
      <c r="Y1" s="720"/>
      <c r="Z1" s="720"/>
      <c r="AA1" s="720"/>
      <c r="AB1" s="720"/>
      <c r="AC1" s="720"/>
      <c r="AD1" s="590" t="s">
        <v>75</v>
      </c>
      <c r="AE1" s="721" t="s">
        <v>72</v>
      </c>
      <c r="AF1" s="75"/>
      <c r="AG1" s="75"/>
    </row>
    <row r="2" spans="1:33" ht="28.5" customHeight="1">
      <c r="A2" s="717"/>
      <c r="B2" s="718"/>
      <c r="C2" s="717"/>
      <c r="D2" s="471"/>
      <c r="E2" s="123" t="s">
        <v>39</v>
      </c>
      <c r="F2" s="124">
        <v>41730</v>
      </c>
      <c r="G2" s="124">
        <v>41760</v>
      </c>
      <c r="H2" s="124">
        <v>41791</v>
      </c>
      <c r="I2" s="124">
        <v>41821</v>
      </c>
      <c r="J2" s="124">
        <v>41852</v>
      </c>
      <c r="K2" s="124">
        <v>41883</v>
      </c>
      <c r="L2" s="124">
        <v>41913</v>
      </c>
      <c r="M2" s="124">
        <v>41944</v>
      </c>
      <c r="N2" s="124">
        <v>41974</v>
      </c>
      <c r="O2" s="124">
        <v>42005</v>
      </c>
      <c r="P2" s="124">
        <v>42036</v>
      </c>
      <c r="Q2" s="124">
        <v>42064</v>
      </c>
      <c r="R2" s="124">
        <v>42095</v>
      </c>
      <c r="S2" s="124">
        <v>42125</v>
      </c>
      <c r="T2" s="124">
        <v>42156</v>
      </c>
      <c r="U2" s="124">
        <v>42186</v>
      </c>
      <c r="V2" s="124">
        <v>42217</v>
      </c>
      <c r="W2" s="124">
        <v>42248</v>
      </c>
      <c r="X2" s="124">
        <v>42278</v>
      </c>
      <c r="Y2" s="124">
        <v>42309</v>
      </c>
      <c r="Z2" s="124">
        <v>42339</v>
      </c>
      <c r="AA2" s="124">
        <v>42370</v>
      </c>
      <c r="AB2" s="124">
        <v>42401</v>
      </c>
      <c r="AC2" s="124">
        <v>42430</v>
      </c>
      <c r="AD2" s="724"/>
      <c r="AE2" s="722"/>
      <c r="AF2" s="75"/>
      <c r="AG2" s="75"/>
    </row>
    <row r="3" spans="1:33" s="125" customFormat="1" ht="84.75" customHeight="1">
      <c r="A3" s="689" t="s">
        <v>15</v>
      </c>
      <c r="B3" s="720"/>
      <c r="C3" s="720"/>
      <c r="D3" s="720"/>
      <c r="E3" s="126"/>
      <c r="F3" s="116"/>
      <c r="G3" s="116"/>
      <c r="H3" s="116"/>
      <c r="I3" s="116"/>
      <c r="J3" s="116"/>
      <c r="K3" s="116"/>
      <c r="L3" s="116"/>
      <c r="M3" s="116"/>
      <c r="N3" s="116"/>
      <c r="O3" s="116"/>
      <c r="P3" s="116"/>
      <c r="Q3" s="117"/>
      <c r="R3" s="116"/>
      <c r="S3" s="116"/>
      <c r="T3" s="116"/>
      <c r="U3" s="116"/>
      <c r="V3" s="116"/>
      <c r="W3" s="116"/>
      <c r="X3" s="116"/>
      <c r="Y3" s="116"/>
      <c r="Z3" s="116"/>
      <c r="AA3" s="116"/>
      <c r="AB3" s="116"/>
      <c r="AC3" s="118"/>
      <c r="AD3" s="119"/>
      <c r="AE3" s="120"/>
    </row>
    <row r="4" spans="1:33" ht="52.5" customHeight="1">
      <c r="A4" s="702">
        <v>1.1000000000000001</v>
      </c>
      <c r="B4" s="705" t="s">
        <v>45</v>
      </c>
      <c r="C4" s="723" t="s">
        <v>47</v>
      </c>
      <c r="D4" s="672" t="s">
        <v>12</v>
      </c>
      <c r="E4" s="77" t="s">
        <v>40</v>
      </c>
      <c r="F4" s="78"/>
      <c r="G4" s="78"/>
      <c r="H4" s="79">
        <v>4</v>
      </c>
      <c r="I4" s="80"/>
      <c r="J4" s="80"/>
      <c r="K4" s="81">
        <v>6</v>
      </c>
      <c r="L4" s="80"/>
      <c r="M4" s="80"/>
      <c r="N4" s="81">
        <v>7</v>
      </c>
      <c r="O4" s="80"/>
      <c r="P4" s="80"/>
      <c r="Q4" s="81">
        <v>10</v>
      </c>
      <c r="R4" s="78"/>
      <c r="S4" s="82"/>
      <c r="T4" s="201">
        <v>9</v>
      </c>
      <c r="U4" s="160"/>
      <c r="V4" s="160"/>
      <c r="W4" s="201">
        <v>6</v>
      </c>
      <c r="X4" s="160"/>
      <c r="Y4" s="160"/>
      <c r="Z4" s="85"/>
      <c r="AA4" s="160"/>
      <c r="AB4" s="160"/>
      <c r="AC4" s="85"/>
      <c r="AD4" s="675" t="s">
        <v>84</v>
      </c>
      <c r="AE4" s="687"/>
    </row>
    <row r="5" spans="1:33" ht="1.5" customHeight="1">
      <c r="A5" s="703"/>
      <c r="B5" s="706"/>
      <c r="C5" s="709"/>
      <c r="D5" s="673"/>
      <c r="E5" s="86" t="s">
        <v>41</v>
      </c>
      <c r="F5" s="82"/>
      <c r="G5" s="82"/>
      <c r="H5" s="83">
        <v>6</v>
      </c>
      <c r="I5" s="84"/>
      <c r="J5" s="84"/>
      <c r="K5" s="85">
        <v>6</v>
      </c>
      <c r="L5" s="84"/>
      <c r="M5" s="84"/>
      <c r="N5" s="85">
        <v>6</v>
      </c>
      <c r="O5" s="84"/>
      <c r="P5" s="84"/>
      <c r="Q5" s="85">
        <v>6</v>
      </c>
      <c r="R5" s="82"/>
      <c r="S5" s="82"/>
      <c r="T5" s="83">
        <v>6</v>
      </c>
      <c r="U5" s="84"/>
      <c r="V5" s="84"/>
      <c r="W5" s="85">
        <v>6</v>
      </c>
      <c r="X5" s="84"/>
      <c r="Y5" s="84"/>
      <c r="Z5" s="85">
        <v>6</v>
      </c>
      <c r="AA5" s="84"/>
      <c r="AB5" s="84"/>
      <c r="AC5" s="85">
        <v>6</v>
      </c>
      <c r="AD5" s="676"/>
      <c r="AE5" s="687"/>
    </row>
    <row r="6" spans="1:33" ht="52.5" customHeight="1">
      <c r="A6" s="704"/>
      <c r="B6" s="707"/>
      <c r="C6" s="710"/>
      <c r="D6" s="674"/>
      <c r="E6" s="77"/>
      <c r="F6" s="82"/>
      <c r="G6" s="82"/>
      <c r="H6" s="87"/>
      <c r="I6" s="84"/>
      <c r="J6" s="84"/>
      <c r="K6" s="88"/>
      <c r="L6" s="84"/>
      <c r="M6" s="84"/>
      <c r="N6" s="88"/>
      <c r="O6" s="84"/>
      <c r="P6" s="84"/>
      <c r="Q6" s="88"/>
      <c r="R6" s="82"/>
      <c r="S6" s="82"/>
      <c r="T6" s="181"/>
      <c r="U6" s="84"/>
      <c r="V6" s="84"/>
      <c r="W6" s="181"/>
      <c r="X6" s="84"/>
      <c r="Y6" s="84"/>
      <c r="Z6" s="85"/>
      <c r="AA6" s="84"/>
      <c r="AB6" s="84"/>
      <c r="AC6" s="85"/>
      <c r="AD6" s="677"/>
      <c r="AE6" s="687"/>
    </row>
    <row r="7" spans="1:33" ht="52.5" customHeight="1">
      <c r="A7" s="702">
        <v>1.2</v>
      </c>
      <c r="B7" s="705" t="s">
        <v>73</v>
      </c>
      <c r="C7" s="708" t="s">
        <v>48</v>
      </c>
      <c r="D7" s="672" t="s">
        <v>12</v>
      </c>
      <c r="E7" s="89" t="s">
        <v>40</v>
      </c>
      <c r="F7" s="82"/>
      <c r="G7" s="82"/>
      <c r="H7" s="157"/>
      <c r="I7" s="84"/>
      <c r="J7" s="84"/>
      <c r="K7" s="158"/>
      <c r="L7" s="84"/>
      <c r="M7" s="84"/>
      <c r="N7" s="158"/>
      <c r="O7" s="84"/>
      <c r="P7" s="84"/>
      <c r="Q7" s="158"/>
      <c r="R7" s="82"/>
      <c r="S7" s="82"/>
      <c r="T7" s="202">
        <v>115621</v>
      </c>
      <c r="U7" s="160"/>
      <c r="V7" s="160"/>
      <c r="W7" s="202">
        <v>120815</v>
      </c>
      <c r="X7" s="160"/>
      <c r="Y7" s="160"/>
      <c r="Z7" s="85"/>
      <c r="AA7" s="160"/>
      <c r="AB7" s="160"/>
      <c r="AC7" s="85"/>
      <c r="AD7" s="675" t="s">
        <v>84</v>
      </c>
      <c r="AE7" s="687"/>
    </row>
    <row r="8" spans="1:33" ht="1.5" customHeight="1">
      <c r="A8" s="703"/>
      <c r="B8" s="706"/>
      <c r="C8" s="709"/>
      <c r="D8" s="673"/>
      <c r="E8" s="90" t="s">
        <v>41</v>
      </c>
      <c r="F8" s="82"/>
      <c r="G8" s="82"/>
      <c r="H8" s="87"/>
      <c r="I8" s="84"/>
      <c r="J8" s="84"/>
      <c r="K8" s="88"/>
      <c r="L8" s="84"/>
      <c r="M8" s="84"/>
      <c r="N8" s="88"/>
      <c r="O8" s="84"/>
      <c r="P8" s="84"/>
      <c r="Q8" s="88"/>
      <c r="R8" s="82"/>
      <c r="S8" s="82"/>
      <c r="T8" s="83"/>
      <c r="U8" s="84"/>
      <c r="V8" s="84"/>
      <c r="W8" s="85"/>
      <c r="X8" s="84"/>
      <c r="Y8" s="84"/>
      <c r="Z8" s="85"/>
      <c r="AA8" s="84"/>
      <c r="AB8" s="84"/>
      <c r="AC8" s="85"/>
      <c r="AD8" s="676"/>
      <c r="AE8" s="687"/>
    </row>
    <row r="9" spans="1:33" ht="52.5" customHeight="1">
      <c r="A9" s="704"/>
      <c r="B9" s="707"/>
      <c r="C9" s="710"/>
      <c r="D9" s="674"/>
      <c r="E9" s="89" t="s">
        <v>46</v>
      </c>
      <c r="F9" s="82"/>
      <c r="G9" s="82"/>
      <c r="H9" s="87"/>
      <c r="I9" s="84"/>
      <c r="J9" s="84"/>
      <c r="K9" s="88"/>
      <c r="L9" s="84"/>
      <c r="M9" s="84"/>
      <c r="N9" s="88"/>
      <c r="O9" s="84"/>
      <c r="P9" s="84"/>
      <c r="Q9" s="88"/>
      <c r="R9" s="82"/>
      <c r="S9" s="82"/>
      <c r="T9" s="181"/>
      <c r="U9" s="84"/>
      <c r="V9" s="84"/>
      <c r="W9" s="181"/>
      <c r="X9" s="84"/>
      <c r="Y9" s="84"/>
      <c r="Z9" s="85"/>
      <c r="AA9" s="84"/>
      <c r="AB9" s="84"/>
      <c r="AC9" s="85"/>
      <c r="AD9" s="677"/>
      <c r="AE9" s="687"/>
    </row>
    <row r="10" spans="1:33" ht="52.5" customHeight="1">
      <c r="A10" s="702">
        <v>1.3</v>
      </c>
      <c r="B10" s="713" t="s">
        <v>49</v>
      </c>
      <c r="C10" s="697" t="s">
        <v>51</v>
      </c>
      <c r="D10" s="672" t="s">
        <v>12</v>
      </c>
      <c r="E10" s="89" t="s">
        <v>40</v>
      </c>
      <c r="F10" s="82"/>
      <c r="G10" s="82"/>
      <c r="H10" s="159"/>
      <c r="I10" s="160"/>
      <c r="J10" s="160"/>
      <c r="K10" s="161"/>
      <c r="L10" s="160"/>
      <c r="M10" s="160"/>
      <c r="N10" s="161"/>
      <c r="O10" s="160"/>
      <c r="P10" s="160"/>
      <c r="Q10" s="161"/>
      <c r="R10" s="162"/>
      <c r="S10" s="162"/>
      <c r="T10" s="159">
        <v>1</v>
      </c>
      <c r="U10" s="160"/>
      <c r="V10" s="160"/>
      <c r="W10" s="159">
        <v>1</v>
      </c>
      <c r="X10" s="160"/>
      <c r="Y10" s="160"/>
      <c r="Z10" s="161"/>
      <c r="AA10" s="160"/>
      <c r="AB10" s="160"/>
      <c r="AC10" s="163"/>
      <c r="AD10" s="675" t="s">
        <v>84</v>
      </c>
      <c r="AE10" s="687"/>
    </row>
    <row r="11" spans="1:33" ht="1.5" customHeight="1">
      <c r="A11" s="711"/>
      <c r="B11" s="714"/>
      <c r="C11" s="698"/>
      <c r="D11" s="673"/>
      <c r="E11" s="89" t="s">
        <v>41</v>
      </c>
      <c r="F11" s="82"/>
      <c r="G11" s="82"/>
      <c r="H11" s="159">
        <v>0.8</v>
      </c>
      <c r="I11" s="160"/>
      <c r="J11" s="160"/>
      <c r="K11" s="159">
        <v>0.8</v>
      </c>
      <c r="L11" s="160"/>
      <c r="M11" s="160"/>
      <c r="N11" s="159">
        <v>0.8</v>
      </c>
      <c r="O11" s="160"/>
      <c r="P11" s="160"/>
      <c r="Q11" s="159">
        <v>0.8</v>
      </c>
      <c r="R11" s="162"/>
      <c r="S11" s="162"/>
      <c r="T11" s="159">
        <v>0.8</v>
      </c>
      <c r="U11" s="160"/>
      <c r="V11" s="160"/>
      <c r="W11" s="159">
        <v>0.8</v>
      </c>
      <c r="X11" s="160"/>
      <c r="Y11" s="160"/>
      <c r="Z11" s="159">
        <v>0.8</v>
      </c>
      <c r="AA11" s="160"/>
      <c r="AB11" s="160"/>
      <c r="AC11" s="159">
        <v>0.8</v>
      </c>
      <c r="AD11" s="676"/>
      <c r="AE11" s="687"/>
    </row>
    <row r="12" spans="1:33" ht="52.5" customHeight="1">
      <c r="A12" s="712"/>
      <c r="B12" s="715"/>
      <c r="C12" s="699"/>
      <c r="D12" s="674"/>
      <c r="E12" s="89" t="s">
        <v>46</v>
      </c>
      <c r="F12" s="82"/>
      <c r="G12" s="82"/>
      <c r="H12" s="83"/>
      <c r="I12" s="84"/>
      <c r="J12" s="84"/>
      <c r="K12" s="85"/>
      <c r="L12" s="84"/>
      <c r="M12" s="84"/>
      <c r="N12" s="85"/>
      <c r="O12" s="84"/>
      <c r="P12" s="84"/>
      <c r="Q12" s="85"/>
      <c r="R12" s="82"/>
      <c r="S12" s="82"/>
      <c r="T12" s="181"/>
      <c r="U12" s="84"/>
      <c r="V12" s="84"/>
      <c r="W12" s="181"/>
      <c r="X12" s="84"/>
      <c r="Y12" s="84"/>
      <c r="Z12" s="85"/>
      <c r="AA12" s="84"/>
      <c r="AB12" s="84"/>
      <c r="AC12" s="85"/>
      <c r="AD12" s="677"/>
      <c r="AE12" s="687"/>
    </row>
    <row r="13" spans="1:33" ht="52.5" customHeight="1">
      <c r="A13" s="669">
        <v>1.4</v>
      </c>
      <c r="B13" s="695" t="s">
        <v>50</v>
      </c>
      <c r="C13" s="697" t="s">
        <v>51</v>
      </c>
      <c r="D13" s="672" t="s">
        <v>12</v>
      </c>
      <c r="E13" s="89" t="s">
        <v>40</v>
      </c>
      <c r="F13" s="82"/>
      <c r="G13" s="82"/>
      <c r="H13" s="159"/>
      <c r="I13" s="160"/>
      <c r="J13" s="160"/>
      <c r="K13" s="161"/>
      <c r="L13" s="160"/>
      <c r="M13" s="160"/>
      <c r="N13" s="161"/>
      <c r="O13" s="160"/>
      <c r="P13" s="160"/>
      <c r="Q13" s="161"/>
      <c r="R13" s="162"/>
      <c r="S13" s="162"/>
      <c r="T13" s="159">
        <v>1</v>
      </c>
      <c r="U13" s="160"/>
      <c r="V13" s="160"/>
      <c r="W13" s="159">
        <v>0.61</v>
      </c>
      <c r="X13" s="160"/>
      <c r="Y13" s="160"/>
      <c r="Z13" s="161"/>
      <c r="AA13" s="160"/>
      <c r="AB13" s="160"/>
      <c r="AC13" s="163"/>
      <c r="AD13" s="675" t="s">
        <v>84</v>
      </c>
      <c r="AE13" s="687"/>
    </row>
    <row r="14" spans="1:33" ht="1.5" customHeight="1">
      <c r="A14" s="683"/>
      <c r="B14" s="696"/>
      <c r="C14" s="698"/>
      <c r="D14" s="673"/>
      <c r="E14" s="89" t="s">
        <v>41</v>
      </c>
      <c r="F14" s="82"/>
      <c r="G14" s="82"/>
      <c r="H14" s="159">
        <v>0.8</v>
      </c>
      <c r="I14" s="160"/>
      <c r="J14" s="160"/>
      <c r="K14" s="159">
        <v>0.8</v>
      </c>
      <c r="L14" s="160"/>
      <c r="M14" s="160"/>
      <c r="N14" s="159">
        <v>0.8</v>
      </c>
      <c r="O14" s="160"/>
      <c r="P14" s="160"/>
      <c r="Q14" s="159">
        <v>0.8</v>
      </c>
      <c r="R14" s="162"/>
      <c r="S14" s="162"/>
      <c r="T14" s="159">
        <v>0.8</v>
      </c>
      <c r="U14" s="160"/>
      <c r="V14" s="160"/>
      <c r="W14" s="159">
        <v>0.8</v>
      </c>
      <c r="X14" s="160"/>
      <c r="Y14" s="160"/>
      <c r="Z14" s="159">
        <v>0.8</v>
      </c>
      <c r="AA14" s="160"/>
      <c r="AB14" s="160"/>
      <c r="AC14" s="159">
        <v>0.8</v>
      </c>
      <c r="AD14" s="676"/>
      <c r="AE14" s="687"/>
    </row>
    <row r="15" spans="1:33" ht="62.25" customHeight="1">
      <c r="A15" s="683"/>
      <c r="B15" s="696"/>
      <c r="C15" s="699"/>
      <c r="D15" s="674"/>
      <c r="E15" s="89" t="s">
        <v>46</v>
      </c>
      <c r="F15" s="82"/>
      <c r="G15" s="82"/>
      <c r="H15" s="83"/>
      <c r="I15" s="84"/>
      <c r="J15" s="84"/>
      <c r="K15" s="85"/>
      <c r="L15" s="84"/>
      <c r="M15" s="84"/>
      <c r="N15" s="85"/>
      <c r="O15" s="84"/>
      <c r="P15" s="84"/>
      <c r="Q15" s="85"/>
      <c r="R15" s="82"/>
      <c r="S15" s="82"/>
      <c r="T15" s="181"/>
      <c r="U15" s="84"/>
      <c r="V15" s="84"/>
      <c r="W15" s="223"/>
      <c r="X15" s="84"/>
      <c r="Y15" s="84"/>
      <c r="Z15" s="85"/>
      <c r="AA15" s="84"/>
      <c r="AB15" s="84"/>
      <c r="AC15" s="85"/>
      <c r="AD15" s="677"/>
      <c r="AE15" s="687"/>
    </row>
    <row r="16" spans="1:33" ht="57.75" customHeight="1">
      <c r="A16" s="680" t="s">
        <v>2</v>
      </c>
      <c r="B16" s="681"/>
      <c r="C16" s="681"/>
      <c r="D16" s="682"/>
      <c r="E16" s="121"/>
      <c r="F16" s="116"/>
      <c r="G16" s="116"/>
      <c r="H16" s="116"/>
      <c r="I16" s="116"/>
      <c r="J16" s="116"/>
      <c r="K16" s="116"/>
      <c r="L16" s="116"/>
      <c r="M16" s="116"/>
      <c r="N16" s="116"/>
      <c r="O16" s="116"/>
      <c r="P16" s="116"/>
      <c r="Q16" s="117"/>
      <c r="R16" s="116"/>
      <c r="S16" s="116"/>
      <c r="T16" s="116"/>
      <c r="U16" s="116"/>
      <c r="V16" s="116"/>
      <c r="W16" s="116"/>
      <c r="X16" s="116"/>
      <c r="Y16" s="116"/>
      <c r="Z16" s="116"/>
      <c r="AA16" s="116"/>
      <c r="AB16" s="116"/>
      <c r="AC16" s="118"/>
      <c r="AD16" s="119"/>
      <c r="AE16" s="120"/>
    </row>
    <row r="17" spans="1:245" ht="52.5" customHeight="1">
      <c r="A17" s="669">
        <v>2.1</v>
      </c>
      <c r="B17" s="684" t="s">
        <v>74</v>
      </c>
      <c r="C17" s="487" t="s">
        <v>53</v>
      </c>
      <c r="D17" s="672" t="s">
        <v>12</v>
      </c>
      <c r="E17" s="95" t="s">
        <v>40</v>
      </c>
      <c r="F17" s="96"/>
      <c r="G17" s="96"/>
      <c r="H17" s="164">
        <v>29230</v>
      </c>
      <c r="I17" s="97"/>
      <c r="J17" s="97"/>
      <c r="K17" s="164">
        <v>50402</v>
      </c>
      <c r="L17" s="97"/>
      <c r="M17" s="97"/>
      <c r="N17" s="164">
        <v>109182</v>
      </c>
      <c r="O17" s="97"/>
      <c r="P17" s="97"/>
      <c r="Q17" s="164">
        <v>212293</v>
      </c>
      <c r="R17" s="96"/>
      <c r="S17" s="92"/>
      <c r="T17" s="203">
        <v>72470.33</v>
      </c>
      <c r="U17" s="93"/>
      <c r="V17" s="93"/>
      <c r="W17" s="203">
        <v>100916.43</v>
      </c>
      <c r="X17" s="93"/>
      <c r="Y17" s="93"/>
      <c r="Z17" s="94"/>
      <c r="AA17" s="93"/>
      <c r="AB17" s="93"/>
      <c r="AC17" s="94"/>
      <c r="AD17" s="675" t="s">
        <v>84</v>
      </c>
      <c r="AE17" s="687"/>
    </row>
    <row r="18" spans="1:245" ht="1.5" customHeight="1">
      <c r="A18" s="683"/>
      <c r="B18" s="685"/>
      <c r="C18" s="693"/>
      <c r="D18" s="673"/>
      <c r="E18" s="98" t="s">
        <v>41</v>
      </c>
      <c r="F18" s="82"/>
      <c r="G18" s="82"/>
      <c r="H18" s="164">
        <v>180000</v>
      </c>
      <c r="I18" s="84"/>
      <c r="J18" s="84"/>
      <c r="K18" s="164">
        <v>180000</v>
      </c>
      <c r="L18" s="84"/>
      <c r="M18" s="84"/>
      <c r="N18" s="164">
        <v>180000</v>
      </c>
      <c r="O18" s="84"/>
      <c r="P18" s="84"/>
      <c r="Q18" s="164">
        <v>180000</v>
      </c>
      <c r="R18" s="82"/>
      <c r="S18" s="82"/>
      <c r="T18" s="164">
        <v>180000</v>
      </c>
      <c r="U18" s="84"/>
      <c r="V18" s="84"/>
      <c r="W18" s="164">
        <v>180000</v>
      </c>
      <c r="X18" s="84"/>
      <c r="Y18" s="84"/>
      <c r="Z18" s="164">
        <v>180000</v>
      </c>
      <c r="AA18" s="84"/>
      <c r="AB18" s="84"/>
      <c r="AC18" s="164">
        <v>180000</v>
      </c>
      <c r="AD18" s="676"/>
      <c r="AE18" s="688"/>
    </row>
    <row r="19" spans="1:245" ht="52.5" customHeight="1">
      <c r="A19" s="683"/>
      <c r="B19" s="686"/>
      <c r="C19" s="694"/>
      <c r="D19" s="674"/>
      <c r="E19" s="100"/>
      <c r="F19" s="92"/>
      <c r="G19" s="92"/>
      <c r="H19" s="101"/>
      <c r="I19" s="93"/>
      <c r="J19" s="93"/>
      <c r="K19" s="102"/>
      <c r="L19" s="93"/>
      <c r="M19" s="93"/>
      <c r="N19" s="101"/>
      <c r="O19" s="93"/>
      <c r="P19" s="93"/>
      <c r="Q19" s="103"/>
      <c r="R19" s="92"/>
      <c r="S19" s="92"/>
      <c r="T19" s="180"/>
      <c r="U19" s="84"/>
      <c r="V19" s="84"/>
      <c r="W19" s="180"/>
      <c r="X19" s="84"/>
      <c r="Y19" s="84"/>
      <c r="Z19" s="85"/>
      <c r="AA19" s="84"/>
      <c r="AB19" s="84"/>
      <c r="AC19" s="85"/>
      <c r="AD19" s="677"/>
      <c r="AE19" s="688"/>
    </row>
    <row r="20" spans="1:245" ht="60" customHeight="1">
      <c r="A20" s="689" t="s">
        <v>3</v>
      </c>
      <c r="B20" s="690"/>
      <c r="C20" s="690"/>
      <c r="D20" s="691"/>
      <c r="E20" s="115"/>
      <c r="F20" s="116"/>
      <c r="G20" s="116"/>
      <c r="H20" s="116"/>
      <c r="I20" s="116"/>
      <c r="J20" s="116"/>
      <c r="K20" s="116"/>
      <c r="L20" s="116"/>
      <c r="M20" s="116"/>
      <c r="N20" s="116"/>
      <c r="O20" s="116"/>
      <c r="P20" s="116"/>
      <c r="Q20" s="117"/>
      <c r="R20" s="116"/>
      <c r="S20" s="116"/>
      <c r="T20" s="116"/>
      <c r="U20" s="116"/>
      <c r="V20" s="116"/>
      <c r="W20" s="116"/>
      <c r="X20" s="116"/>
      <c r="Y20" s="116"/>
      <c r="Z20" s="116"/>
      <c r="AA20" s="116"/>
      <c r="AB20" s="116"/>
      <c r="AC20" s="118"/>
      <c r="AD20" s="119"/>
      <c r="AE20" s="120"/>
    </row>
    <row r="21" spans="1:245" ht="15.75" hidden="1" customHeight="1">
      <c r="A21" s="165"/>
      <c r="B21" s="156"/>
      <c r="C21" s="166"/>
      <c r="D21" s="166"/>
      <c r="E21" s="167"/>
      <c r="F21" s="154"/>
      <c r="G21" s="153"/>
      <c r="H21" s="154" t="e">
        <f>IF(#REF!&gt;100, "N/A", IF(#REF!&gt;=80, "Green", IF(#REF!&gt;=50, "Amber", IF(#REF! &lt;=0, "N/A", "Red" ) ) ) )</f>
        <v>#REF!</v>
      </c>
      <c r="I21" s="154" t="e">
        <f>IF(#REF!&gt;100, "N/A", IF(#REF!&gt;=80, "Green", IF(#REF!&gt;=50, "Amber", IF(#REF! &lt;=0, "N/A", "Red" ) ) ) )</f>
        <v>#REF!</v>
      </c>
      <c r="J21" s="154" t="e">
        <f>IF(#REF!&gt;100, "N/A", IF(#REF!&gt;=80, "Green", IF(#REF!&gt;=50, "Amber", IF(#REF! &lt;=0, "N/A", "Red" ) ) ) )</f>
        <v>#REF!</v>
      </c>
      <c r="K21" s="168"/>
      <c r="L21" s="168"/>
      <c r="M21" s="168"/>
      <c r="N21" s="168"/>
      <c r="O21" s="168"/>
      <c r="P21" s="168"/>
      <c r="Q21" s="168"/>
      <c r="R21" s="154"/>
      <c r="S21" s="153"/>
      <c r="T21" s="154" t="e">
        <f>IF(#REF!&gt;100, "N/A", IF(#REF!&gt;=80, "Green", IF(#REF!&gt;=50, "Amber", IF(#REF! &lt;=0, "N/A", "Red" ) ) ) )</f>
        <v>#REF!</v>
      </c>
      <c r="U21" s="154" t="e">
        <f>IF(#REF!&gt;100, "N/A", IF(#REF!&gt;=80, "Green", IF(#REF!&gt;=50, "Amber", IF(#REF! &lt;=0, "N/A", "Red" ) ) ) )</f>
        <v>#REF!</v>
      </c>
      <c r="V21" s="154" t="e">
        <f>IF(#REF!&gt;100, "N/A", IF(#REF!&gt;=80, "Green", IF(#REF!&gt;=50, "Amber", IF(#REF! &lt;=0, "N/A", "Red" ) ) ) )</f>
        <v>#REF!</v>
      </c>
      <c r="W21" s="168"/>
      <c r="X21" s="168"/>
      <c r="Y21" s="168"/>
      <c r="Z21" s="168"/>
      <c r="AA21" s="168"/>
      <c r="AB21" s="168"/>
      <c r="AC21" s="168"/>
      <c r="AD21" s="169"/>
      <c r="AE21" s="170"/>
    </row>
    <row r="22" spans="1:245" ht="52.5" customHeight="1">
      <c r="A22" s="669">
        <v>3.1</v>
      </c>
      <c r="B22" s="692" t="s">
        <v>82</v>
      </c>
      <c r="C22" s="679" t="s">
        <v>53</v>
      </c>
      <c r="D22" s="672" t="s">
        <v>12</v>
      </c>
      <c r="E22" s="104" t="s">
        <v>40</v>
      </c>
      <c r="F22" s="82"/>
      <c r="G22" s="82"/>
      <c r="H22" s="99">
        <v>0.54</v>
      </c>
      <c r="I22" s="84"/>
      <c r="J22" s="84"/>
      <c r="K22" s="99">
        <v>0.45</v>
      </c>
      <c r="L22" s="84"/>
      <c r="M22" s="84"/>
      <c r="N22" s="99">
        <v>0.91</v>
      </c>
      <c r="O22" s="84"/>
      <c r="P22" s="84"/>
      <c r="Q22" s="99">
        <v>0.74</v>
      </c>
      <c r="R22" s="82"/>
      <c r="S22" s="82"/>
      <c r="T22" s="200">
        <v>0.87</v>
      </c>
      <c r="U22" s="160"/>
      <c r="V22" s="160"/>
      <c r="W22" s="200">
        <v>0.81</v>
      </c>
      <c r="X22" s="160"/>
      <c r="Y22" s="160"/>
      <c r="Z22" s="190"/>
      <c r="AA22" s="160"/>
      <c r="AB22" s="160"/>
      <c r="AC22" s="190"/>
      <c r="AD22" s="675" t="s">
        <v>84</v>
      </c>
      <c r="AE22" s="678"/>
    </row>
    <row r="23" spans="1:245" ht="1.5" customHeight="1">
      <c r="A23" s="669"/>
      <c r="B23" s="692"/>
      <c r="C23" s="679"/>
      <c r="D23" s="673"/>
      <c r="E23" s="98" t="s">
        <v>41</v>
      </c>
      <c r="F23" s="82"/>
      <c r="G23" s="82"/>
      <c r="H23" s="99">
        <v>0.7</v>
      </c>
      <c r="I23" s="84"/>
      <c r="J23" s="84"/>
      <c r="K23" s="99">
        <v>0.7</v>
      </c>
      <c r="L23" s="84"/>
      <c r="M23" s="84"/>
      <c r="N23" s="99">
        <v>0.7</v>
      </c>
      <c r="O23" s="84"/>
      <c r="P23" s="84"/>
      <c r="Q23" s="99">
        <v>0.7</v>
      </c>
      <c r="R23" s="84"/>
      <c r="S23" s="84"/>
      <c r="T23" s="173">
        <v>0.7</v>
      </c>
      <c r="U23" s="84"/>
      <c r="V23" s="84"/>
      <c r="W23" s="99">
        <v>0.7</v>
      </c>
      <c r="X23" s="84"/>
      <c r="Y23" s="84"/>
      <c r="Z23" s="99">
        <v>0.7</v>
      </c>
      <c r="AA23" s="84"/>
      <c r="AB23" s="84"/>
      <c r="AC23" s="99">
        <v>0.7</v>
      </c>
      <c r="AD23" s="676"/>
      <c r="AE23" s="670"/>
    </row>
    <row r="24" spans="1:245" ht="52.5" customHeight="1">
      <c r="A24" s="669"/>
      <c r="B24" s="692"/>
      <c r="C24" s="679"/>
      <c r="D24" s="674"/>
      <c r="E24" s="106"/>
      <c r="F24" s="82"/>
      <c r="G24" s="82"/>
      <c r="H24" s="88"/>
      <c r="I24" s="84"/>
      <c r="J24" s="84"/>
      <c r="K24" s="105"/>
      <c r="L24" s="84"/>
      <c r="M24" s="84"/>
      <c r="N24" s="88"/>
      <c r="O24" s="84"/>
      <c r="P24" s="84"/>
      <c r="Q24" s="88"/>
      <c r="R24" s="82"/>
      <c r="S24" s="82"/>
      <c r="T24" s="179"/>
      <c r="U24" s="84"/>
      <c r="V24" s="84"/>
      <c r="W24" s="179"/>
      <c r="X24" s="84"/>
      <c r="Y24" s="84"/>
      <c r="Z24" s="85"/>
      <c r="AA24" s="84"/>
      <c r="AB24" s="84"/>
      <c r="AC24" s="85"/>
      <c r="AD24" s="677"/>
      <c r="AE24" s="670"/>
    </row>
    <row r="25" spans="1:245" ht="52.5" customHeight="1">
      <c r="A25" s="669">
        <v>3.2</v>
      </c>
      <c r="B25" s="671" t="s">
        <v>54</v>
      </c>
      <c r="C25" s="679" t="s">
        <v>53</v>
      </c>
      <c r="D25" s="672" t="s">
        <v>12</v>
      </c>
      <c r="E25" s="104" t="s">
        <v>40</v>
      </c>
      <c r="F25" s="82"/>
      <c r="G25" s="82"/>
      <c r="H25" s="99">
        <v>0.56999999999999995</v>
      </c>
      <c r="I25" s="84"/>
      <c r="J25" s="84"/>
      <c r="K25" s="99">
        <v>0.49</v>
      </c>
      <c r="L25" s="84"/>
      <c r="M25" s="84"/>
      <c r="N25" s="99">
        <v>0.57999999999999996</v>
      </c>
      <c r="O25" s="84"/>
      <c r="P25" s="84"/>
      <c r="Q25" s="99">
        <v>0.82</v>
      </c>
      <c r="R25" s="82"/>
      <c r="S25" s="82"/>
      <c r="T25" s="200">
        <v>0.72</v>
      </c>
      <c r="U25" s="160"/>
      <c r="V25" s="160"/>
      <c r="W25" s="200">
        <v>0.74</v>
      </c>
      <c r="X25" s="160"/>
      <c r="Y25" s="160"/>
      <c r="Z25" s="190"/>
      <c r="AA25" s="160"/>
      <c r="AB25" s="160"/>
      <c r="AC25" s="190"/>
      <c r="AD25" s="675" t="s">
        <v>84</v>
      </c>
      <c r="AE25" s="678"/>
    </row>
    <row r="26" spans="1:245" s="107" customFormat="1" ht="1.5" customHeight="1">
      <c r="A26" s="670"/>
      <c r="B26" s="670"/>
      <c r="C26" s="670"/>
      <c r="D26" s="673"/>
      <c r="E26" s="98" t="s">
        <v>41</v>
      </c>
      <c r="F26" s="82"/>
      <c r="G26" s="82"/>
      <c r="H26" s="99">
        <v>0.7</v>
      </c>
      <c r="I26" s="84"/>
      <c r="J26" s="84"/>
      <c r="K26" s="99">
        <v>0.7</v>
      </c>
      <c r="L26" s="84"/>
      <c r="M26" s="84"/>
      <c r="N26" s="99">
        <v>0.7</v>
      </c>
      <c r="O26" s="84"/>
      <c r="P26" s="84"/>
      <c r="Q26" s="99">
        <v>0.7</v>
      </c>
      <c r="R26" s="84"/>
      <c r="S26" s="84"/>
      <c r="T26" s="173">
        <v>0.7</v>
      </c>
      <c r="U26" s="84"/>
      <c r="V26" s="84"/>
      <c r="W26" s="99">
        <v>0.7</v>
      </c>
      <c r="X26" s="84"/>
      <c r="Y26" s="84"/>
      <c r="Z26" s="99">
        <v>0.7</v>
      </c>
      <c r="AA26" s="84"/>
      <c r="AB26" s="84"/>
      <c r="AC26" s="99">
        <v>0.7</v>
      </c>
      <c r="AD26" s="676"/>
      <c r="AE26" s="670"/>
      <c r="AF26" s="76"/>
      <c r="AG26" s="76"/>
      <c r="AH26" s="76"/>
      <c r="AI26" s="76"/>
      <c r="AJ26" s="76"/>
      <c r="AK26" s="76"/>
      <c r="AL26" s="76"/>
      <c r="AM26" s="76"/>
      <c r="AN26" s="76"/>
      <c r="AO26" s="76"/>
      <c r="AP26" s="76"/>
      <c r="AQ26" s="76"/>
      <c r="AR26" s="76"/>
      <c r="AS26" s="76"/>
      <c r="AT26" s="76"/>
      <c r="AU26" s="76"/>
      <c r="AV26" s="76"/>
      <c r="AW26" s="76"/>
      <c r="AX26" s="76"/>
      <c r="AY26" s="76"/>
      <c r="AZ26" s="76"/>
      <c r="BA26" s="76"/>
      <c r="BB26" s="76"/>
      <c r="BC26" s="76"/>
      <c r="BD26" s="76"/>
      <c r="BE26" s="76"/>
      <c r="BF26" s="76"/>
      <c r="BG26" s="76"/>
      <c r="BH26" s="76"/>
      <c r="BI26" s="76"/>
      <c r="BJ26" s="76"/>
      <c r="BK26" s="76"/>
      <c r="BL26" s="76"/>
      <c r="BM26" s="76"/>
      <c r="BN26" s="76"/>
      <c r="BO26" s="76"/>
      <c r="BP26" s="76"/>
      <c r="BQ26" s="76"/>
      <c r="BR26" s="76"/>
      <c r="BS26" s="76"/>
      <c r="BT26" s="76"/>
      <c r="BU26" s="76"/>
      <c r="BV26" s="76"/>
      <c r="BW26" s="76"/>
      <c r="BX26" s="76"/>
      <c r="BY26" s="76"/>
      <c r="BZ26" s="76"/>
      <c r="CA26" s="76"/>
      <c r="CB26" s="76"/>
      <c r="CC26" s="76"/>
      <c r="CD26" s="76"/>
      <c r="CE26" s="76"/>
      <c r="CF26" s="76"/>
      <c r="CG26" s="76"/>
      <c r="CH26" s="76"/>
      <c r="CI26" s="76"/>
      <c r="CJ26" s="76"/>
      <c r="CK26" s="76"/>
      <c r="CL26" s="76"/>
      <c r="CM26" s="76"/>
      <c r="CN26" s="76"/>
      <c r="CO26" s="76"/>
      <c r="CP26" s="76"/>
      <c r="CQ26" s="76"/>
      <c r="CR26" s="76"/>
      <c r="CS26" s="76"/>
      <c r="CT26" s="76"/>
      <c r="CU26" s="76"/>
      <c r="CV26" s="76"/>
      <c r="CW26" s="76"/>
      <c r="CX26" s="76"/>
      <c r="CY26" s="76"/>
      <c r="CZ26" s="76"/>
      <c r="DA26" s="76"/>
      <c r="DB26" s="76"/>
      <c r="DC26" s="76"/>
      <c r="DD26" s="76"/>
      <c r="DE26" s="76"/>
      <c r="DF26" s="76"/>
      <c r="DG26" s="76"/>
      <c r="DH26" s="76"/>
      <c r="DI26" s="76"/>
      <c r="DJ26" s="76"/>
      <c r="DK26" s="76"/>
      <c r="DL26" s="76"/>
      <c r="DM26" s="76"/>
      <c r="DN26" s="76"/>
      <c r="DO26" s="76"/>
      <c r="DP26" s="76"/>
      <c r="DQ26" s="76"/>
      <c r="DR26" s="76"/>
      <c r="DS26" s="76"/>
      <c r="DT26" s="76"/>
      <c r="DU26" s="76"/>
      <c r="DV26" s="76"/>
      <c r="DW26" s="76"/>
      <c r="DX26" s="76"/>
      <c r="DY26" s="76"/>
      <c r="DZ26" s="76"/>
      <c r="EA26" s="76"/>
      <c r="EB26" s="76"/>
      <c r="EC26" s="76"/>
      <c r="ED26" s="76"/>
      <c r="EE26" s="76"/>
      <c r="EF26" s="76"/>
      <c r="EG26" s="76"/>
      <c r="EH26" s="76"/>
      <c r="EI26" s="76"/>
      <c r="EJ26" s="76"/>
      <c r="EK26" s="76"/>
      <c r="EL26" s="76"/>
      <c r="EM26" s="76"/>
      <c r="EN26" s="76"/>
      <c r="EO26" s="76"/>
      <c r="EP26" s="76"/>
      <c r="EQ26" s="76"/>
      <c r="ER26" s="76"/>
      <c r="ES26" s="76"/>
      <c r="ET26" s="76"/>
      <c r="EU26" s="76"/>
      <c r="EV26" s="76"/>
      <c r="EW26" s="76"/>
      <c r="EX26" s="76"/>
      <c r="EY26" s="76"/>
      <c r="EZ26" s="76"/>
      <c r="FA26" s="76"/>
      <c r="FB26" s="76"/>
      <c r="FC26" s="76"/>
      <c r="FD26" s="76"/>
      <c r="FE26" s="76"/>
      <c r="FF26" s="76"/>
      <c r="FG26" s="76"/>
      <c r="FH26" s="76"/>
      <c r="FI26" s="76"/>
      <c r="FJ26" s="76"/>
      <c r="FK26" s="76"/>
      <c r="FL26" s="76"/>
      <c r="FM26" s="76"/>
      <c r="FN26" s="76"/>
      <c r="FO26" s="76"/>
      <c r="FP26" s="76"/>
      <c r="FQ26" s="76"/>
      <c r="FR26" s="76"/>
      <c r="FS26" s="76"/>
      <c r="FT26" s="76"/>
      <c r="FU26" s="76"/>
      <c r="FV26" s="76"/>
      <c r="FW26" s="76"/>
      <c r="FX26" s="76"/>
      <c r="FY26" s="76"/>
      <c r="FZ26" s="76"/>
      <c r="GA26" s="76"/>
      <c r="GB26" s="76"/>
      <c r="GC26" s="76"/>
      <c r="GD26" s="76"/>
      <c r="GE26" s="76"/>
      <c r="GF26" s="76"/>
      <c r="GG26" s="76"/>
      <c r="GH26" s="76"/>
      <c r="GI26" s="76"/>
      <c r="GJ26" s="76"/>
      <c r="GK26" s="76"/>
      <c r="GL26" s="76"/>
      <c r="GM26" s="76"/>
      <c r="GN26" s="76"/>
      <c r="GO26" s="76"/>
      <c r="GP26" s="76"/>
      <c r="GQ26" s="76"/>
      <c r="GR26" s="76"/>
      <c r="GS26" s="76"/>
      <c r="GT26" s="76"/>
      <c r="GU26" s="76"/>
      <c r="GV26" s="76"/>
      <c r="GW26" s="76"/>
      <c r="GX26" s="76"/>
      <c r="GY26" s="76"/>
      <c r="GZ26" s="76"/>
      <c r="HA26" s="76"/>
      <c r="HB26" s="76"/>
      <c r="HC26" s="76"/>
      <c r="HD26" s="76"/>
      <c r="HE26" s="76"/>
      <c r="HF26" s="76"/>
      <c r="HG26" s="76"/>
      <c r="HH26" s="76"/>
      <c r="HI26" s="76"/>
      <c r="HJ26" s="76"/>
      <c r="HK26" s="76"/>
      <c r="HL26" s="76"/>
      <c r="HM26" s="76"/>
      <c r="HN26" s="76"/>
      <c r="HO26" s="76"/>
      <c r="HP26" s="76"/>
      <c r="HQ26" s="76"/>
      <c r="HR26" s="76"/>
      <c r="HS26" s="76"/>
      <c r="HT26" s="76"/>
      <c r="HU26" s="76"/>
      <c r="HV26" s="76"/>
      <c r="HW26" s="76"/>
      <c r="HX26" s="76"/>
      <c r="HY26" s="76"/>
      <c r="HZ26" s="76"/>
      <c r="IA26" s="76"/>
      <c r="IB26" s="76"/>
      <c r="IC26" s="76"/>
      <c r="ID26" s="76"/>
      <c r="IE26" s="76"/>
      <c r="IF26" s="76"/>
      <c r="IG26" s="76"/>
      <c r="IH26" s="76"/>
      <c r="II26" s="76"/>
      <c r="IJ26" s="76"/>
      <c r="IK26" s="76"/>
    </row>
    <row r="27" spans="1:245" s="107" customFormat="1" ht="52.5" customHeight="1">
      <c r="A27" s="670"/>
      <c r="B27" s="670"/>
      <c r="C27" s="670"/>
      <c r="D27" s="674"/>
      <c r="E27" s="106"/>
      <c r="F27" s="82"/>
      <c r="G27" s="82"/>
      <c r="H27" s="108"/>
      <c r="I27" s="84"/>
      <c r="J27" s="84"/>
      <c r="K27" s="108"/>
      <c r="L27" s="84"/>
      <c r="M27" s="84"/>
      <c r="N27" s="109"/>
      <c r="O27" s="84"/>
      <c r="P27" s="84"/>
      <c r="Q27" s="109"/>
      <c r="R27" s="84"/>
      <c r="S27" s="84"/>
      <c r="T27" s="179"/>
      <c r="U27" s="84"/>
      <c r="V27" s="84"/>
      <c r="W27" s="179"/>
      <c r="X27" s="84"/>
      <c r="Y27" s="84"/>
      <c r="Z27" s="109"/>
      <c r="AA27" s="84"/>
      <c r="AB27" s="84"/>
      <c r="AC27" s="109"/>
      <c r="AD27" s="677"/>
      <c r="AE27" s="670"/>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c r="BN27" s="76"/>
      <c r="BO27" s="76"/>
      <c r="BP27" s="76"/>
      <c r="BQ27" s="76"/>
      <c r="BR27" s="76"/>
      <c r="BS27" s="76"/>
      <c r="BT27" s="76"/>
      <c r="BU27" s="76"/>
      <c r="BV27" s="76"/>
      <c r="BW27" s="76"/>
      <c r="BX27" s="76"/>
      <c r="BY27" s="76"/>
      <c r="BZ27" s="76"/>
      <c r="CA27" s="76"/>
      <c r="CB27" s="76"/>
      <c r="CC27" s="76"/>
      <c r="CD27" s="76"/>
      <c r="CE27" s="76"/>
      <c r="CF27" s="76"/>
      <c r="CG27" s="76"/>
      <c r="CH27" s="76"/>
      <c r="CI27" s="76"/>
      <c r="CJ27" s="76"/>
      <c r="CK27" s="76"/>
      <c r="CL27" s="76"/>
      <c r="CM27" s="76"/>
      <c r="CN27" s="76"/>
      <c r="CO27" s="76"/>
      <c r="CP27" s="76"/>
      <c r="CQ27" s="76"/>
      <c r="CR27" s="76"/>
      <c r="CS27" s="76"/>
      <c r="CT27" s="76"/>
      <c r="CU27" s="76"/>
      <c r="CV27" s="76"/>
      <c r="CW27" s="76"/>
      <c r="CX27" s="76"/>
      <c r="CY27" s="76"/>
      <c r="CZ27" s="76"/>
      <c r="DA27" s="76"/>
      <c r="DB27" s="76"/>
      <c r="DC27" s="76"/>
      <c r="DD27" s="76"/>
      <c r="DE27" s="76"/>
      <c r="DF27" s="76"/>
      <c r="DG27" s="76"/>
      <c r="DH27" s="76"/>
      <c r="DI27" s="76"/>
      <c r="DJ27" s="76"/>
      <c r="DK27" s="76"/>
      <c r="DL27" s="76"/>
      <c r="DM27" s="76"/>
      <c r="DN27" s="76"/>
      <c r="DO27" s="76"/>
      <c r="DP27" s="76"/>
      <c r="DQ27" s="76"/>
      <c r="DR27" s="76"/>
      <c r="DS27" s="76"/>
      <c r="DT27" s="76"/>
      <c r="DU27" s="76"/>
      <c r="DV27" s="76"/>
      <c r="DW27" s="76"/>
      <c r="DX27" s="76"/>
      <c r="DY27" s="76"/>
      <c r="DZ27" s="76"/>
      <c r="EA27" s="76"/>
      <c r="EB27" s="76"/>
      <c r="EC27" s="76"/>
      <c r="ED27" s="76"/>
      <c r="EE27" s="76"/>
      <c r="EF27" s="76"/>
      <c r="EG27" s="76"/>
      <c r="EH27" s="76"/>
      <c r="EI27" s="76"/>
      <c r="EJ27" s="76"/>
      <c r="EK27" s="76"/>
      <c r="EL27" s="76"/>
      <c r="EM27" s="76"/>
      <c r="EN27" s="76"/>
      <c r="EO27" s="76"/>
      <c r="EP27" s="76"/>
      <c r="EQ27" s="76"/>
      <c r="ER27" s="76"/>
      <c r="ES27" s="76"/>
      <c r="ET27" s="76"/>
      <c r="EU27" s="76"/>
      <c r="EV27" s="76"/>
      <c r="EW27" s="76"/>
      <c r="EX27" s="76"/>
      <c r="EY27" s="76"/>
      <c r="EZ27" s="76"/>
      <c r="FA27" s="76"/>
      <c r="FB27" s="76"/>
      <c r="FC27" s="76"/>
      <c r="FD27" s="76"/>
      <c r="FE27" s="76"/>
      <c r="FF27" s="76"/>
      <c r="FG27" s="76"/>
      <c r="FH27" s="76"/>
      <c r="FI27" s="76"/>
      <c r="FJ27" s="76"/>
      <c r="FK27" s="76"/>
      <c r="FL27" s="76"/>
      <c r="FM27" s="76"/>
      <c r="FN27" s="76"/>
      <c r="FO27" s="76"/>
      <c r="FP27" s="76"/>
      <c r="FQ27" s="76"/>
      <c r="FR27" s="76"/>
      <c r="FS27" s="76"/>
      <c r="FT27" s="76"/>
      <c r="FU27" s="76"/>
      <c r="FV27" s="76"/>
      <c r="FW27" s="76"/>
      <c r="FX27" s="76"/>
      <c r="FY27" s="76"/>
      <c r="FZ27" s="76"/>
      <c r="GA27" s="76"/>
      <c r="GB27" s="76"/>
      <c r="GC27" s="76"/>
      <c r="GD27" s="76"/>
      <c r="GE27" s="76"/>
      <c r="GF27" s="76"/>
      <c r="GG27" s="76"/>
      <c r="GH27" s="76"/>
      <c r="GI27" s="76"/>
      <c r="GJ27" s="76"/>
      <c r="GK27" s="76"/>
      <c r="GL27" s="76"/>
      <c r="GM27" s="76"/>
      <c r="GN27" s="76"/>
      <c r="GO27" s="76"/>
      <c r="GP27" s="76"/>
      <c r="GQ27" s="76"/>
      <c r="GR27" s="76"/>
      <c r="GS27" s="76"/>
      <c r="GT27" s="76"/>
      <c r="GU27" s="76"/>
      <c r="GV27" s="76"/>
      <c r="GW27" s="76"/>
      <c r="GX27" s="76"/>
      <c r="GY27" s="76"/>
      <c r="GZ27" s="76"/>
      <c r="HA27" s="76"/>
      <c r="HB27" s="76"/>
      <c r="HC27" s="76"/>
      <c r="HD27" s="76"/>
      <c r="HE27" s="76"/>
      <c r="HF27" s="76"/>
      <c r="HG27" s="76"/>
      <c r="HH27" s="76"/>
      <c r="HI27" s="76"/>
      <c r="HJ27" s="76"/>
      <c r="HK27" s="76"/>
      <c r="HL27" s="76"/>
      <c r="HM27" s="76"/>
      <c r="HN27" s="76"/>
      <c r="HO27" s="76"/>
      <c r="HP27" s="76"/>
      <c r="HQ27" s="76"/>
      <c r="HR27" s="76"/>
      <c r="HS27" s="76"/>
      <c r="HT27" s="76"/>
      <c r="HU27" s="76"/>
      <c r="HV27" s="76"/>
      <c r="HW27" s="76"/>
      <c r="HX27" s="76"/>
      <c r="HY27" s="76"/>
      <c r="HZ27" s="76"/>
      <c r="IA27" s="76"/>
      <c r="IB27" s="76"/>
      <c r="IC27" s="76"/>
      <c r="ID27" s="76"/>
      <c r="IE27" s="76"/>
      <c r="IF27" s="76"/>
      <c r="IG27" s="76"/>
      <c r="IH27" s="76"/>
      <c r="II27" s="76"/>
      <c r="IJ27" s="76"/>
      <c r="IK27" s="76"/>
    </row>
    <row r="28" spans="1:245" ht="52.5" customHeight="1">
      <c r="A28" s="669">
        <v>3.3</v>
      </c>
      <c r="B28" s="695" t="s">
        <v>79</v>
      </c>
      <c r="C28" s="700" t="s">
        <v>52</v>
      </c>
      <c r="D28" s="672" t="s">
        <v>12</v>
      </c>
      <c r="E28" s="90" t="s">
        <v>40</v>
      </c>
      <c r="F28" s="82"/>
      <c r="G28" s="82"/>
      <c r="H28" s="83">
        <v>2</v>
      </c>
      <c r="I28" s="84"/>
      <c r="J28" s="84"/>
      <c r="K28" s="85">
        <v>1</v>
      </c>
      <c r="L28" s="84"/>
      <c r="M28" s="84"/>
      <c r="N28" s="85">
        <v>1</v>
      </c>
      <c r="O28" s="84"/>
      <c r="P28" s="84"/>
      <c r="Q28" s="85">
        <v>2</v>
      </c>
      <c r="R28" s="82"/>
      <c r="S28" s="82"/>
      <c r="T28" s="201">
        <v>0</v>
      </c>
      <c r="U28" s="160"/>
      <c r="V28" s="160"/>
      <c r="W28" s="201">
        <v>1</v>
      </c>
      <c r="X28" s="160"/>
      <c r="Y28" s="160"/>
      <c r="Z28" s="85"/>
      <c r="AA28" s="160"/>
      <c r="AB28" s="160"/>
      <c r="AC28" s="85"/>
      <c r="AD28" s="675" t="s">
        <v>84</v>
      </c>
      <c r="AE28" s="687"/>
    </row>
    <row r="29" spans="1:245" ht="0.75" customHeight="1">
      <c r="A29" s="683"/>
      <c r="B29" s="696"/>
      <c r="C29" s="701"/>
      <c r="D29" s="673"/>
      <c r="E29" s="90" t="s">
        <v>41</v>
      </c>
      <c r="F29" s="82"/>
      <c r="G29" s="82"/>
      <c r="H29" s="83">
        <v>2</v>
      </c>
      <c r="I29" s="84"/>
      <c r="J29" s="84"/>
      <c r="K29" s="85">
        <v>2</v>
      </c>
      <c r="L29" s="84"/>
      <c r="M29" s="84"/>
      <c r="N29" s="85">
        <v>2</v>
      </c>
      <c r="O29" s="84"/>
      <c r="P29" s="84"/>
      <c r="Q29" s="85">
        <v>2</v>
      </c>
      <c r="R29" s="82"/>
      <c r="S29" s="82"/>
      <c r="T29" s="83">
        <v>2</v>
      </c>
      <c r="U29" s="84"/>
      <c r="V29" s="84"/>
      <c r="W29" s="85">
        <v>2</v>
      </c>
      <c r="X29" s="84"/>
      <c r="Y29" s="84"/>
      <c r="Z29" s="85">
        <v>2</v>
      </c>
      <c r="AA29" s="84"/>
      <c r="AB29" s="84"/>
      <c r="AC29" s="85">
        <v>2</v>
      </c>
      <c r="AD29" s="676"/>
      <c r="AE29" s="687"/>
    </row>
    <row r="30" spans="1:245" ht="52.5" customHeight="1">
      <c r="A30" s="683"/>
      <c r="B30" s="696"/>
      <c r="C30" s="701"/>
      <c r="D30" s="674"/>
      <c r="E30" s="91" t="s">
        <v>46</v>
      </c>
      <c r="F30" s="92"/>
      <c r="G30" s="92"/>
      <c r="H30" s="88"/>
      <c r="I30" s="93"/>
      <c r="J30" s="93"/>
      <c r="K30" s="88"/>
      <c r="L30" s="93"/>
      <c r="M30" s="93"/>
      <c r="N30" s="88"/>
      <c r="O30" s="93"/>
      <c r="P30" s="93"/>
      <c r="Q30" s="88"/>
      <c r="R30" s="92"/>
      <c r="S30" s="82"/>
      <c r="T30" s="191"/>
      <c r="U30" s="84"/>
      <c r="V30" s="84"/>
      <c r="W30" s="191"/>
      <c r="X30" s="84"/>
      <c r="Y30" s="84"/>
      <c r="Z30" s="85"/>
      <c r="AA30" s="84"/>
      <c r="AB30" s="84"/>
      <c r="AC30" s="85"/>
      <c r="AD30" s="677"/>
      <c r="AE30" s="687"/>
    </row>
    <row r="31" spans="1:245" ht="15" customHeight="1">
      <c r="B31" s="110"/>
      <c r="C31" s="110"/>
      <c r="D31" s="110"/>
      <c r="E31" s="111"/>
      <c r="F31" s="110"/>
      <c r="G31" s="110"/>
      <c r="L31" s="110"/>
      <c r="M31" s="110"/>
      <c r="N31" s="110"/>
      <c r="O31" s="110"/>
      <c r="P31" s="110"/>
      <c r="Q31" s="110"/>
      <c r="R31" s="110"/>
      <c r="S31" s="110"/>
      <c r="X31" s="110"/>
      <c r="Y31" s="110"/>
      <c r="Z31" s="110"/>
      <c r="AA31" s="110"/>
      <c r="AB31" s="110"/>
      <c r="AC31" s="110"/>
    </row>
    <row r="32" spans="1:245" ht="15" customHeight="1">
      <c r="B32" s="110"/>
      <c r="C32" s="110"/>
      <c r="D32" s="110"/>
      <c r="E32" s="111"/>
      <c r="F32" s="110"/>
      <c r="G32" s="110"/>
      <c r="L32" s="110"/>
      <c r="M32" s="110"/>
      <c r="N32" s="110"/>
      <c r="O32" s="110"/>
      <c r="P32" s="110"/>
      <c r="Q32" s="110"/>
      <c r="R32" s="110"/>
      <c r="S32" s="110"/>
      <c r="X32" s="110"/>
      <c r="Y32" s="110"/>
      <c r="Z32" s="110"/>
      <c r="AA32" s="110"/>
      <c r="AB32" s="110"/>
      <c r="AC32" s="110"/>
    </row>
    <row r="33" spans="2:29" ht="15" customHeight="1">
      <c r="B33" s="110"/>
      <c r="C33" s="110"/>
      <c r="D33" s="110"/>
      <c r="E33" s="111"/>
      <c r="F33" s="110"/>
      <c r="G33" s="110"/>
      <c r="L33" s="110"/>
      <c r="M33" s="110"/>
      <c r="N33" s="110"/>
      <c r="O33" s="110"/>
      <c r="P33" s="110"/>
      <c r="Q33" s="110"/>
      <c r="R33" s="110"/>
      <c r="S33" s="110"/>
      <c r="X33" s="110"/>
      <c r="Y33" s="110"/>
      <c r="Z33" s="110"/>
      <c r="AA33" s="110"/>
      <c r="AB33" s="110"/>
      <c r="AC33" s="110"/>
    </row>
    <row r="34" spans="2:29" ht="12.75" customHeight="1">
      <c r="B34" s="110"/>
      <c r="C34" s="110"/>
      <c r="D34" s="110"/>
      <c r="E34" s="111"/>
      <c r="F34" s="110"/>
      <c r="G34" s="110"/>
      <c r="L34" s="110"/>
      <c r="M34" s="110"/>
      <c r="N34" s="110"/>
      <c r="O34" s="110"/>
      <c r="P34" s="110"/>
      <c r="Q34" s="110"/>
      <c r="R34" s="110"/>
      <c r="S34" s="110"/>
      <c r="X34" s="110"/>
      <c r="Y34" s="110"/>
      <c r="Z34" s="110"/>
      <c r="AA34" s="110"/>
      <c r="AB34" s="110"/>
      <c r="AC34" s="110"/>
    </row>
    <row r="35" spans="2:29" ht="15.75">
      <c r="F35" s="155"/>
      <c r="G35" s="113"/>
      <c r="R35" s="155"/>
      <c r="S35" s="113"/>
    </row>
    <row r="36" spans="2:29" ht="15.75">
      <c r="F36" s="155"/>
      <c r="G36" s="113"/>
      <c r="R36" s="155"/>
      <c r="S36" s="113"/>
    </row>
    <row r="37" spans="2:29" ht="15.75">
      <c r="F37" s="155"/>
      <c r="G37" s="113"/>
      <c r="R37" s="155"/>
      <c r="S37" s="113"/>
    </row>
    <row r="38" spans="2:29" ht="15.75">
      <c r="F38" s="155"/>
      <c r="G38" s="113"/>
      <c r="R38" s="155"/>
      <c r="S38" s="113"/>
    </row>
    <row r="39" spans="2:29" ht="15.75">
      <c r="F39" s="155"/>
      <c r="G39" s="113"/>
      <c r="R39" s="155"/>
      <c r="S39" s="113"/>
    </row>
    <row r="40" spans="2:29" ht="15.75">
      <c r="F40" s="155"/>
      <c r="G40" s="113"/>
      <c r="R40" s="155"/>
      <c r="S40" s="113"/>
    </row>
    <row r="41" spans="2:29" ht="15.75">
      <c r="F41" s="155"/>
      <c r="G41" s="113"/>
      <c r="R41" s="155"/>
      <c r="S41" s="113"/>
    </row>
    <row r="42" spans="2:29" ht="15.75">
      <c r="F42" s="155"/>
      <c r="G42" s="113"/>
      <c r="R42" s="155"/>
      <c r="S42" s="113"/>
    </row>
    <row r="43" spans="2:29" ht="15.75">
      <c r="F43" s="155"/>
      <c r="G43" s="113"/>
      <c r="R43" s="155"/>
      <c r="S43" s="113"/>
    </row>
    <row r="44" spans="2:29" ht="15.75">
      <c r="F44" s="155"/>
      <c r="G44" s="113"/>
      <c r="R44" s="155"/>
      <c r="S44" s="113"/>
    </row>
    <row r="45" spans="2:29" ht="15.75">
      <c r="F45" s="155"/>
      <c r="G45" s="113"/>
      <c r="R45" s="155"/>
      <c r="S45" s="113"/>
    </row>
    <row r="46" spans="2:29" ht="15.75">
      <c r="F46" s="155"/>
      <c r="G46" s="113"/>
      <c r="R46" s="155"/>
      <c r="S46" s="113"/>
    </row>
    <row r="47" spans="2:29" ht="15.75">
      <c r="F47" s="155"/>
      <c r="G47" s="113"/>
      <c r="R47" s="155"/>
      <c r="S47" s="113"/>
    </row>
    <row r="48" spans="2:29" ht="15.75">
      <c r="F48" s="155"/>
      <c r="G48" s="113"/>
      <c r="R48" s="155"/>
      <c r="S48" s="113"/>
    </row>
    <row r="49" spans="6:30" ht="15.75">
      <c r="F49" s="155"/>
      <c r="G49" s="113"/>
      <c r="R49" s="155"/>
      <c r="S49" s="113"/>
    </row>
    <row r="50" spans="6:30" ht="15.75">
      <c r="F50" s="155"/>
      <c r="G50" s="113"/>
      <c r="R50" s="155"/>
      <c r="S50" s="113"/>
    </row>
    <row r="51" spans="6:30" ht="15.75">
      <c r="F51" s="155"/>
      <c r="G51" s="113"/>
      <c r="R51" s="155"/>
      <c r="S51" s="113"/>
    </row>
    <row r="52" spans="6:30" ht="15.75">
      <c r="F52" s="155"/>
      <c r="G52" s="113"/>
      <c r="R52" s="155"/>
      <c r="S52" s="113"/>
    </row>
    <row r="53" spans="6:30" ht="15.75">
      <c r="F53" s="155"/>
      <c r="G53" s="113"/>
      <c r="R53" s="155"/>
      <c r="S53" s="113"/>
    </row>
    <row r="54" spans="6:30" ht="15.75">
      <c r="F54" s="155"/>
      <c r="G54" s="113"/>
      <c r="R54" s="155"/>
      <c r="S54" s="113"/>
    </row>
    <row r="55" spans="6:30" ht="15.75">
      <c r="F55" s="155"/>
      <c r="G55" s="113"/>
      <c r="R55" s="155"/>
      <c r="S55" s="113"/>
    </row>
    <row r="56" spans="6:30" ht="15.75">
      <c r="F56" s="155"/>
      <c r="G56" s="113"/>
      <c r="R56" s="155"/>
      <c r="S56" s="113"/>
    </row>
    <row r="57" spans="6:30" ht="15.75">
      <c r="F57" s="155"/>
      <c r="G57" s="113"/>
      <c r="R57" s="155"/>
      <c r="S57" s="113"/>
    </row>
    <row r="58" spans="6:30" ht="15.75">
      <c r="F58" s="155"/>
      <c r="G58" s="113"/>
      <c r="R58" s="155"/>
      <c r="S58" s="113"/>
    </row>
    <row r="59" spans="6:30" ht="15.75">
      <c r="F59" s="155"/>
      <c r="G59" s="113"/>
      <c r="R59" s="155"/>
      <c r="S59" s="113"/>
    </row>
    <row r="60" spans="6:30" ht="15.75">
      <c r="F60" s="155"/>
      <c r="G60" s="113"/>
      <c r="R60" s="155"/>
      <c r="S60" s="113"/>
      <c r="U60" s="193"/>
      <c r="AD60" s="196"/>
    </row>
    <row r="61" spans="6:30" ht="15.75">
      <c r="F61" s="155"/>
      <c r="G61" s="113"/>
      <c r="R61" s="155"/>
      <c r="S61" s="113"/>
    </row>
    <row r="62" spans="6:30" ht="15.75">
      <c r="F62" s="155"/>
      <c r="G62" s="113"/>
      <c r="R62" s="155"/>
      <c r="S62" s="113"/>
    </row>
    <row r="63" spans="6:30" ht="15.75">
      <c r="F63" s="155"/>
      <c r="G63" s="113"/>
      <c r="R63" s="155"/>
      <c r="S63" s="113"/>
      <c r="U63" s="195"/>
      <c r="AD63" s="196"/>
    </row>
    <row r="64" spans="6:30" ht="15.75">
      <c r="F64" s="155"/>
      <c r="G64" s="113"/>
      <c r="R64" s="155"/>
      <c r="S64" s="113"/>
    </row>
    <row r="65" spans="6:30" ht="15.75">
      <c r="F65" s="155"/>
      <c r="G65" s="113"/>
      <c r="R65" s="155"/>
      <c r="S65" s="113"/>
    </row>
    <row r="66" spans="6:30" ht="15.75">
      <c r="F66" s="155"/>
      <c r="G66" s="113"/>
      <c r="R66" s="155"/>
      <c r="S66" s="113"/>
    </row>
    <row r="67" spans="6:30" ht="15.75">
      <c r="F67" s="155"/>
      <c r="G67" s="113"/>
      <c r="R67" s="155"/>
      <c r="S67" s="113"/>
    </row>
    <row r="68" spans="6:30" ht="15.75">
      <c r="F68" s="155"/>
      <c r="G68" s="113"/>
      <c r="R68" s="155"/>
      <c r="S68" s="113"/>
    </row>
    <row r="69" spans="6:30" ht="15.75">
      <c r="F69" s="155"/>
      <c r="G69" s="113"/>
      <c r="R69" s="155"/>
      <c r="S69" s="113"/>
    </row>
    <row r="70" spans="6:30" ht="15.75">
      <c r="F70" s="155"/>
      <c r="G70" s="113"/>
      <c r="R70" s="155"/>
      <c r="S70" s="113"/>
    </row>
    <row r="71" spans="6:30" ht="15.75">
      <c r="F71" s="155"/>
      <c r="G71" s="113"/>
      <c r="R71" s="155"/>
      <c r="S71" s="113"/>
    </row>
    <row r="72" spans="6:30" ht="15.75">
      <c r="F72" s="155"/>
      <c r="G72" s="113"/>
      <c r="R72" s="155"/>
      <c r="S72" s="113"/>
    </row>
    <row r="73" spans="6:30" ht="15.75">
      <c r="F73" s="155"/>
      <c r="G73" s="113"/>
      <c r="R73" s="155"/>
      <c r="S73" s="113"/>
    </row>
    <row r="74" spans="6:30" ht="15.75">
      <c r="F74" s="155"/>
      <c r="G74" s="113"/>
      <c r="R74" s="155"/>
      <c r="S74" s="113"/>
    </row>
    <row r="75" spans="6:30" ht="15.75">
      <c r="F75" s="155"/>
      <c r="G75" s="113"/>
      <c r="R75" s="155"/>
      <c r="S75" s="113"/>
    </row>
    <row r="76" spans="6:30" ht="15.75">
      <c r="F76" s="155"/>
      <c r="G76" s="113"/>
      <c r="R76" s="155"/>
      <c r="S76" s="113"/>
    </row>
    <row r="77" spans="6:30" ht="15.75">
      <c r="F77" s="155"/>
      <c r="G77" s="113"/>
      <c r="R77" s="155"/>
      <c r="S77" s="113"/>
    </row>
    <row r="78" spans="6:30" ht="15.75">
      <c r="F78" s="155"/>
      <c r="G78" s="113"/>
      <c r="R78" s="155"/>
      <c r="S78" s="113"/>
    </row>
    <row r="79" spans="6:30" ht="15.75">
      <c r="F79" s="155"/>
      <c r="G79" s="113"/>
      <c r="R79" s="155"/>
      <c r="S79" s="113"/>
    </row>
    <row r="80" spans="6:30" ht="15.75">
      <c r="F80" s="155"/>
      <c r="G80" s="113"/>
      <c r="R80" s="155"/>
      <c r="S80" s="113"/>
      <c r="AD80" s="197"/>
    </row>
    <row r="81" spans="6:19" ht="15.75">
      <c r="F81" s="155"/>
      <c r="G81" s="113"/>
      <c r="R81" s="155"/>
      <c r="S81" s="113"/>
    </row>
    <row r="82" spans="6:19" ht="15.75">
      <c r="F82" s="155"/>
      <c r="G82" s="113"/>
      <c r="R82" s="155"/>
      <c r="S82" s="113"/>
    </row>
    <row r="83" spans="6:19" ht="15.75">
      <c r="F83" s="155"/>
      <c r="G83" s="113"/>
      <c r="R83" s="155"/>
      <c r="S83" s="113"/>
    </row>
    <row r="84" spans="6:19" ht="15.75">
      <c r="F84" s="155"/>
      <c r="G84" s="113"/>
      <c r="R84" s="155"/>
      <c r="S84" s="113"/>
    </row>
    <row r="85" spans="6:19" ht="15.75">
      <c r="F85" s="155"/>
      <c r="G85" s="113"/>
      <c r="R85" s="155"/>
      <c r="S85" s="113"/>
    </row>
    <row r="86" spans="6:19" ht="15.75">
      <c r="F86" s="155"/>
      <c r="G86" s="113"/>
      <c r="R86" s="155"/>
      <c r="S86" s="113"/>
    </row>
    <row r="87" spans="6:19" ht="15.75">
      <c r="F87" s="155"/>
      <c r="G87" s="113"/>
      <c r="R87" s="155"/>
      <c r="S87" s="113"/>
    </row>
    <row r="88" spans="6:19" ht="15.75">
      <c r="F88" s="155"/>
      <c r="G88" s="113"/>
      <c r="R88" s="155"/>
      <c r="S88" s="113"/>
    </row>
    <row r="89" spans="6:19" ht="15.75">
      <c r="F89" s="155"/>
      <c r="G89" s="113"/>
      <c r="R89" s="155"/>
      <c r="S89" s="113"/>
    </row>
    <row r="90" spans="6:19" ht="15.75">
      <c r="F90" s="155"/>
      <c r="G90" s="113"/>
      <c r="R90" s="155"/>
      <c r="S90" s="113"/>
    </row>
    <row r="91" spans="6:19" ht="15.75">
      <c r="F91" s="155"/>
      <c r="G91" s="113"/>
      <c r="R91" s="155"/>
      <c r="S91" s="113"/>
    </row>
    <row r="92" spans="6:19" ht="15.75">
      <c r="F92" s="155"/>
      <c r="G92" s="113"/>
      <c r="R92" s="155"/>
      <c r="S92" s="113"/>
    </row>
    <row r="93" spans="6:19" ht="15.75">
      <c r="F93" s="155"/>
      <c r="G93" s="113"/>
      <c r="R93" s="155"/>
      <c r="S93" s="113"/>
    </row>
    <row r="94" spans="6:19" ht="15.75">
      <c r="F94" s="155"/>
      <c r="G94" s="113"/>
      <c r="R94" s="155"/>
      <c r="S94" s="113"/>
    </row>
    <row r="95" spans="6:19" ht="15.75">
      <c r="F95" s="155"/>
      <c r="G95" s="113"/>
      <c r="R95" s="155"/>
      <c r="S95" s="113"/>
    </row>
    <row r="96" spans="6:19" ht="15.75">
      <c r="F96" s="155"/>
      <c r="G96" s="113"/>
      <c r="R96" s="155"/>
      <c r="S96" s="113"/>
    </row>
    <row r="97" spans="6:19" ht="15.75">
      <c r="F97" s="155"/>
      <c r="G97" s="113"/>
      <c r="R97" s="155"/>
      <c r="S97" s="113"/>
    </row>
    <row r="98" spans="6:19" ht="15.75">
      <c r="F98" s="155"/>
      <c r="G98" s="113"/>
      <c r="R98" s="155"/>
      <c r="S98" s="113"/>
    </row>
    <row r="99" spans="6:19" ht="15.75">
      <c r="F99" s="155"/>
      <c r="G99" s="113"/>
      <c r="R99" s="155"/>
      <c r="S99" s="113"/>
    </row>
    <row r="100" spans="6:19" ht="15.75">
      <c r="F100" s="155"/>
      <c r="G100" s="113"/>
      <c r="R100" s="155"/>
      <c r="S100" s="113"/>
    </row>
    <row r="101" spans="6:19" ht="15.75">
      <c r="F101" s="155"/>
      <c r="G101" s="113"/>
      <c r="R101" s="155"/>
      <c r="S101" s="113"/>
    </row>
    <row r="102" spans="6:19" ht="15.75">
      <c r="F102" s="155"/>
      <c r="G102" s="113"/>
      <c r="R102" s="155"/>
      <c r="S102" s="113"/>
    </row>
    <row r="103" spans="6:19" ht="15.75">
      <c r="F103" s="155"/>
      <c r="G103" s="113"/>
      <c r="R103" s="155"/>
      <c r="S103" s="113"/>
    </row>
    <row r="104" spans="6:19" ht="15.75">
      <c r="F104" s="155"/>
      <c r="G104" s="113"/>
      <c r="R104" s="155"/>
      <c r="S104" s="113"/>
    </row>
    <row r="105" spans="6:19" ht="15.75">
      <c r="F105" s="155"/>
      <c r="G105" s="113"/>
      <c r="R105" s="155"/>
      <c r="S105" s="113"/>
    </row>
    <row r="106" spans="6:19" ht="15.75">
      <c r="F106" s="155"/>
      <c r="G106" s="113"/>
      <c r="R106" s="155"/>
      <c r="S106" s="113"/>
    </row>
    <row r="107" spans="6:19" ht="15.75">
      <c r="F107" s="155"/>
      <c r="G107" s="113"/>
      <c r="R107" s="155"/>
      <c r="S107" s="113"/>
    </row>
    <row r="108" spans="6:19" ht="15.75">
      <c r="F108" s="155"/>
      <c r="G108" s="113"/>
      <c r="R108" s="155"/>
      <c r="S108" s="113"/>
    </row>
    <row r="109" spans="6:19" ht="15.75">
      <c r="F109" s="155"/>
      <c r="G109" s="113"/>
      <c r="R109" s="155"/>
      <c r="S109" s="113"/>
    </row>
    <row r="110" spans="6:19" ht="15.75">
      <c r="F110" s="155"/>
      <c r="G110" s="113"/>
      <c r="R110" s="155"/>
      <c r="S110" s="113"/>
    </row>
    <row r="111" spans="6:19" ht="15.75">
      <c r="F111" s="155"/>
      <c r="G111" s="113"/>
      <c r="R111" s="155"/>
      <c r="S111" s="113"/>
    </row>
    <row r="112" spans="6:19" ht="15.75">
      <c r="F112" s="155"/>
      <c r="G112" s="113"/>
      <c r="R112" s="155"/>
      <c r="S112" s="113"/>
    </row>
    <row r="113" spans="6:19" ht="15.75">
      <c r="F113" s="155"/>
      <c r="G113" s="113"/>
      <c r="R113" s="155"/>
      <c r="S113" s="113"/>
    </row>
    <row r="114" spans="6:19" ht="15.75">
      <c r="F114" s="155"/>
      <c r="G114" s="113"/>
      <c r="R114" s="155"/>
      <c r="S114" s="113"/>
    </row>
    <row r="115" spans="6:19" ht="15.75">
      <c r="F115" s="155"/>
      <c r="G115" s="113"/>
      <c r="R115" s="155"/>
      <c r="S115" s="113"/>
    </row>
    <row r="116" spans="6:19" ht="15.75">
      <c r="F116" s="155"/>
      <c r="G116" s="113"/>
      <c r="R116" s="155"/>
      <c r="S116" s="113"/>
    </row>
    <row r="117" spans="6:19" ht="15.75">
      <c r="F117" s="155"/>
      <c r="G117" s="113"/>
      <c r="R117" s="155"/>
      <c r="S117" s="113"/>
    </row>
    <row r="118" spans="6:19" ht="15.75">
      <c r="F118" s="155"/>
      <c r="G118" s="113"/>
      <c r="R118" s="155"/>
      <c r="S118" s="113"/>
    </row>
    <row r="119" spans="6:19" ht="15.75">
      <c r="F119" s="155"/>
      <c r="G119" s="113"/>
      <c r="R119" s="155"/>
      <c r="S119" s="113"/>
    </row>
    <row r="120" spans="6:19" ht="15.75">
      <c r="F120" s="155"/>
      <c r="G120" s="113"/>
      <c r="R120" s="155"/>
      <c r="S120" s="113"/>
    </row>
    <row r="121" spans="6:19" ht="15.75">
      <c r="F121" s="155"/>
      <c r="G121" s="113"/>
      <c r="R121" s="155"/>
      <c r="S121" s="113"/>
    </row>
    <row r="122" spans="6:19" ht="15.75">
      <c r="F122" s="155"/>
      <c r="G122" s="113"/>
      <c r="R122" s="155"/>
      <c r="S122" s="113"/>
    </row>
    <row r="123" spans="6:19" ht="15.75">
      <c r="F123" s="155"/>
      <c r="G123" s="113"/>
      <c r="R123" s="155"/>
      <c r="S123" s="113"/>
    </row>
    <row r="124" spans="6:19" ht="15.75">
      <c r="F124" s="155"/>
      <c r="G124" s="113"/>
      <c r="R124" s="155"/>
      <c r="S124" s="113"/>
    </row>
    <row r="125" spans="6:19" ht="15.75">
      <c r="F125" s="155"/>
      <c r="G125" s="113"/>
      <c r="R125" s="155"/>
      <c r="S125" s="113"/>
    </row>
    <row r="126" spans="6:19" ht="15.75">
      <c r="F126" s="155"/>
      <c r="G126" s="113"/>
      <c r="R126" s="155"/>
      <c r="S126" s="113"/>
    </row>
    <row r="127" spans="6:19" ht="15.75">
      <c r="F127" s="155"/>
      <c r="G127" s="113"/>
      <c r="R127" s="155"/>
      <c r="S127" s="113"/>
    </row>
    <row r="128" spans="6:19" ht="15.75">
      <c r="F128" s="155"/>
      <c r="G128" s="113"/>
      <c r="R128" s="155"/>
      <c r="S128" s="113"/>
    </row>
    <row r="129" spans="6:19" ht="15.75">
      <c r="F129" s="155"/>
      <c r="G129" s="113"/>
      <c r="R129" s="155"/>
      <c r="S129" s="113"/>
    </row>
    <row r="130" spans="6:19" ht="15.75">
      <c r="F130" s="155"/>
      <c r="G130" s="113"/>
      <c r="R130" s="155"/>
      <c r="S130" s="113"/>
    </row>
    <row r="131" spans="6:19" ht="15.75">
      <c r="F131" s="155"/>
      <c r="G131" s="113"/>
      <c r="R131" s="155"/>
      <c r="S131" s="113"/>
    </row>
    <row r="132" spans="6:19" ht="15.75">
      <c r="F132" s="155"/>
      <c r="G132" s="113"/>
      <c r="R132" s="155"/>
      <c r="S132" s="113"/>
    </row>
    <row r="133" spans="6:19" ht="15.75">
      <c r="F133" s="155"/>
      <c r="G133" s="113"/>
      <c r="R133" s="155"/>
      <c r="S133" s="113"/>
    </row>
    <row r="134" spans="6:19" ht="15.75">
      <c r="F134" s="155"/>
      <c r="G134" s="113"/>
      <c r="R134" s="155"/>
      <c r="S134" s="113"/>
    </row>
    <row r="135" spans="6:19" ht="15.75">
      <c r="F135" s="155"/>
      <c r="G135" s="113"/>
      <c r="R135" s="155"/>
      <c r="S135" s="113"/>
    </row>
    <row r="136" spans="6:19" ht="15.75">
      <c r="F136" s="155"/>
      <c r="G136" s="113"/>
      <c r="R136" s="155"/>
      <c r="S136" s="113"/>
    </row>
    <row r="137" spans="6:19" ht="15.75">
      <c r="F137" s="155"/>
      <c r="G137" s="113"/>
      <c r="R137" s="155"/>
      <c r="S137" s="113"/>
    </row>
    <row r="138" spans="6:19" ht="15.75">
      <c r="F138" s="155"/>
      <c r="G138" s="113"/>
      <c r="R138" s="155"/>
      <c r="S138" s="113"/>
    </row>
    <row r="139" spans="6:19" ht="15.75">
      <c r="F139" s="155"/>
      <c r="G139" s="113"/>
      <c r="R139" s="155"/>
      <c r="S139" s="113"/>
    </row>
    <row r="140" spans="6:19" ht="15.75">
      <c r="F140" s="155"/>
      <c r="G140" s="113"/>
      <c r="R140" s="155"/>
      <c r="S140" s="113"/>
    </row>
    <row r="141" spans="6:19" ht="15.75">
      <c r="F141" s="155"/>
      <c r="G141" s="113"/>
      <c r="R141" s="155"/>
      <c r="S141" s="113"/>
    </row>
    <row r="142" spans="6:19" ht="15.75">
      <c r="F142" s="155"/>
      <c r="G142" s="113"/>
      <c r="R142" s="155"/>
      <c r="S142" s="113"/>
    </row>
    <row r="143" spans="6:19" ht="15.75">
      <c r="F143" s="155"/>
      <c r="G143" s="113"/>
      <c r="R143" s="155"/>
      <c r="S143" s="113"/>
    </row>
    <row r="144" spans="6:19" ht="15.75">
      <c r="F144" s="155"/>
      <c r="G144" s="113"/>
      <c r="R144" s="155"/>
      <c r="S144" s="113"/>
    </row>
    <row r="145" spans="6:19" ht="15.75">
      <c r="F145" s="155"/>
      <c r="G145" s="113"/>
      <c r="R145" s="155"/>
      <c r="S145" s="113"/>
    </row>
    <row r="146" spans="6:19" ht="15.75">
      <c r="F146" s="155"/>
      <c r="G146" s="113"/>
      <c r="R146" s="155"/>
      <c r="S146" s="113"/>
    </row>
    <row r="147" spans="6:19" ht="15.75">
      <c r="F147" s="155"/>
      <c r="G147" s="113"/>
      <c r="R147" s="155"/>
      <c r="S147" s="113"/>
    </row>
    <row r="148" spans="6:19" ht="15.75">
      <c r="F148" s="155"/>
      <c r="G148" s="113"/>
      <c r="R148" s="155"/>
      <c r="S148" s="113"/>
    </row>
    <row r="149" spans="6:19" ht="15.75">
      <c r="F149" s="155"/>
      <c r="G149" s="113"/>
      <c r="R149" s="155"/>
      <c r="S149" s="113"/>
    </row>
    <row r="150" spans="6:19" ht="15.75">
      <c r="F150" s="155"/>
      <c r="G150" s="113"/>
      <c r="R150" s="155"/>
      <c r="S150" s="113"/>
    </row>
    <row r="151" spans="6:19" ht="15.75">
      <c r="F151" s="155"/>
      <c r="G151" s="113"/>
      <c r="R151" s="155"/>
      <c r="S151" s="113"/>
    </row>
    <row r="152" spans="6:19" ht="15.75">
      <c r="F152" s="155"/>
      <c r="G152" s="113"/>
      <c r="R152" s="155"/>
      <c r="S152" s="113"/>
    </row>
    <row r="153" spans="6:19" ht="15.75">
      <c r="F153" s="155"/>
      <c r="G153" s="113"/>
      <c r="R153" s="155"/>
      <c r="S153" s="113"/>
    </row>
    <row r="154" spans="6:19" ht="15.75">
      <c r="F154" s="155"/>
      <c r="G154" s="113"/>
      <c r="R154" s="155"/>
      <c r="S154" s="113"/>
    </row>
    <row r="155" spans="6:19" ht="15.75">
      <c r="F155" s="155"/>
      <c r="G155" s="113"/>
      <c r="R155" s="155"/>
      <c r="S155" s="113"/>
    </row>
    <row r="156" spans="6:19" ht="15.75">
      <c r="F156" s="155"/>
      <c r="G156" s="113"/>
      <c r="R156" s="155"/>
      <c r="S156" s="113"/>
    </row>
    <row r="157" spans="6:19" ht="15.75">
      <c r="F157" s="155"/>
      <c r="G157" s="113"/>
      <c r="R157" s="155"/>
      <c r="S157" s="113"/>
    </row>
    <row r="158" spans="6:19" ht="15.75">
      <c r="F158" s="155"/>
      <c r="G158" s="113"/>
      <c r="R158" s="155"/>
      <c r="S158" s="113"/>
    </row>
    <row r="159" spans="6:19" ht="15.75">
      <c r="F159" s="155"/>
      <c r="G159" s="113"/>
      <c r="R159" s="155"/>
      <c r="S159" s="113"/>
    </row>
    <row r="160" spans="6:19" ht="15.75">
      <c r="F160" s="155"/>
      <c r="G160" s="113"/>
      <c r="R160" s="155"/>
      <c r="S160" s="113"/>
    </row>
    <row r="161" spans="6:19" ht="15.75">
      <c r="F161" s="155"/>
      <c r="G161" s="113"/>
      <c r="R161" s="155"/>
      <c r="S161" s="113"/>
    </row>
    <row r="162" spans="6:19" ht="15.75">
      <c r="F162" s="155"/>
      <c r="G162" s="113"/>
      <c r="R162" s="155"/>
      <c r="S162" s="113"/>
    </row>
    <row r="163" spans="6:19" ht="15.75">
      <c r="F163" s="155"/>
      <c r="G163" s="113"/>
      <c r="R163" s="155"/>
      <c r="S163" s="113"/>
    </row>
    <row r="164" spans="6:19" ht="15.75">
      <c r="F164" s="155"/>
      <c r="G164" s="113"/>
      <c r="R164" s="155"/>
      <c r="S164" s="113"/>
    </row>
    <row r="165" spans="6:19" ht="15.75">
      <c r="F165" s="155"/>
      <c r="G165" s="113"/>
      <c r="R165" s="155"/>
      <c r="S165" s="113"/>
    </row>
    <row r="166" spans="6:19" ht="15.75">
      <c r="F166" s="155"/>
      <c r="G166" s="113"/>
      <c r="R166" s="155"/>
      <c r="S166" s="113"/>
    </row>
    <row r="167" spans="6:19" ht="15.75">
      <c r="F167" s="155"/>
      <c r="G167" s="113"/>
      <c r="R167" s="155"/>
      <c r="S167" s="113"/>
    </row>
    <row r="168" spans="6:19" ht="15.75">
      <c r="F168" s="155"/>
      <c r="G168" s="113"/>
      <c r="R168" s="155"/>
      <c r="S168" s="113"/>
    </row>
    <row r="169" spans="6:19" ht="15.75">
      <c r="F169" s="155"/>
      <c r="G169" s="113"/>
      <c r="R169" s="155"/>
      <c r="S169" s="113"/>
    </row>
    <row r="170" spans="6:19" ht="15.75">
      <c r="F170" s="155"/>
      <c r="G170" s="113"/>
      <c r="R170" s="155"/>
      <c r="S170" s="113"/>
    </row>
    <row r="171" spans="6:19" ht="15.75">
      <c r="F171" s="155"/>
      <c r="G171" s="113"/>
      <c r="R171" s="155"/>
      <c r="S171" s="113"/>
    </row>
    <row r="172" spans="6:19" ht="15.75">
      <c r="F172" s="155"/>
      <c r="G172" s="113"/>
      <c r="R172" s="155"/>
      <c r="S172" s="113"/>
    </row>
    <row r="173" spans="6:19" ht="15.75">
      <c r="F173" s="155"/>
      <c r="G173" s="113"/>
      <c r="R173" s="155"/>
      <c r="S173" s="113"/>
    </row>
    <row r="174" spans="6:19" ht="15.75">
      <c r="F174" s="155"/>
      <c r="G174" s="113"/>
      <c r="R174" s="155"/>
      <c r="S174" s="113"/>
    </row>
    <row r="175" spans="6:19" ht="15.75">
      <c r="F175" s="155"/>
      <c r="G175" s="113"/>
      <c r="R175" s="155"/>
      <c r="S175" s="113"/>
    </row>
    <row r="176" spans="6:19" ht="15.75">
      <c r="F176" s="155"/>
      <c r="G176" s="113"/>
      <c r="R176" s="155"/>
      <c r="S176" s="113"/>
    </row>
    <row r="177" spans="6:19" ht="15.75">
      <c r="F177" s="155"/>
      <c r="G177" s="113"/>
      <c r="R177" s="155"/>
      <c r="S177" s="113"/>
    </row>
    <row r="178" spans="6:19" ht="15.75">
      <c r="F178" s="155"/>
      <c r="G178" s="113"/>
      <c r="R178" s="155"/>
      <c r="S178" s="113"/>
    </row>
    <row r="179" spans="6:19" ht="15.75">
      <c r="F179" s="155"/>
      <c r="G179" s="113"/>
      <c r="R179" s="155"/>
      <c r="S179" s="113"/>
    </row>
    <row r="180" spans="6:19" ht="15.75">
      <c r="F180" s="155"/>
      <c r="G180" s="113"/>
      <c r="R180" s="155"/>
      <c r="S180" s="113"/>
    </row>
    <row r="181" spans="6:19" ht="15.75">
      <c r="F181" s="155"/>
      <c r="G181" s="113"/>
      <c r="R181" s="155"/>
      <c r="S181" s="113"/>
    </row>
    <row r="182" spans="6:19" ht="15.75">
      <c r="F182" s="155"/>
      <c r="G182" s="113"/>
      <c r="R182" s="155"/>
      <c r="S182" s="113"/>
    </row>
    <row r="183" spans="6:19" ht="15.75">
      <c r="F183" s="155"/>
      <c r="G183" s="113"/>
      <c r="R183" s="155"/>
      <c r="S183" s="113"/>
    </row>
    <row r="184" spans="6:19" ht="15.75">
      <c r="F184" s="155"/>
      <c r="G184" s="113"/>
      <c r="R184" s="155"/>
      <c r="S184" s="113"/>
    </row>
    <row r="185" spans="6:19" ht="15.75">
      <c r="F185" s="155"/>
      <c r="G185" s="113"/>
      <c r="R185" s="155"/>
      <c r="S185" s="113"/>
    </row>
    <row r="186" spans="6:19" ht="15.75">
      <c r="F186" s="155"/>
      <c r="G186" s="113"/>
      <c r="R186" s="155"/>
      <c r="S186" s="113"/>
    </row>
    <row r="187" spans="6:19" ht="15.75">
      <c r="F187" s="155"/>
      <c r="G187" s="113"/>
      <c r="R187" s="155"/>
      <c r="S187" s="113"/>
    </row>
    <row r="188" spans="6:19" ht="15.75">
      <c r="F188" s="155"/>
      <c r="G188" s="113"/>
      <c r="R188" s="155"/>
      <c r="S188" s="113"/>
    </row>
    <row r="189" spans="6:19" ht="15.75">
      <c r="F189" s="155"/>
      <c r="G189" s="113"/>
      <c r="R189" s="155"/>
      <c r="S189" s="113"/>
    </row>
    <row r="190" spans="6:19" ht="15.75">
      <c r="F190" s="155"/>
      <c r="G190" s="113"/>
      <c r="R190" s="155"/>
      <c r="S190" s="113"/>
    </row>
    <row r="191" spans="6:19" ht="15.75">
      <c r="F191" s="155"/>
      <c r="G191" s="113"/>
      <c r="R191" s="155"/>
      <c r="S191" s="113"/>
    </row>
    <row r="192" spans="6:19" ht="15.75">
      <c r="F192" s="155"/>
      <c r="G192" s="113"/>
      <c r="R192" s="155"/>
      <c r="S192" s="113"/>
    </row>
    <row r="193" spans="6:19" ht="15.75">
      <c r="F193" s="155"/>
      <c r="G193" s="113"/>
      <c r="R193" s="155"/>
      <c r="S193" s="113"/>
    </row>
    <row r="194" spans="6:19" ht="15.75">
      <c r="F194" s="155"/>
      <c r="G194" s="113"/>
      <c r="R194" s="155"/>
      <c r="S194" s="113"/>
    </row>
    <row r="195" spans="6:19" ht="15.75">
      <c r="F195" s="155"/>
      <c r="G195" s="113"/>
      <c r="R195" s="155"/>
      <c r="S195" s="113"/>
    </row>
    <row r="196" spans="6:19" ht="15.75">
      <c r="F196" s="155"/>
      <c r="G196" s="113"/>
      <c r="R196" s="155"/>
      <c r="S196" s="113"/>
    </row>
    <row r="197" spans="6:19" ht="15.75">
      <c r="F197" s="155"/>
      <c r="G197" s="113"/>
      <c r="R197" s="155"/>
      <c r="S197" s="113"/>
    </row>
    <row r="198" spans="6:19" ht="15.75">
      <c r="F198" s="155"/>
      <c r="G198" s="113"/>
      <c r="R198" s="155"/>
      <c r="S198" s="113"/>
    </row>
    <row r="199" spans="6:19" ht="15.75">
      <c r="F199" s="155"/>
      <c r="G199" s="113"/>
      <c r="R199" s="155"/>
      <c r="S199" s="113"/>
    </row>
    <row r="200" spans="6:19" ht="15.75">
      <c r="F200" s="155"/>
      <c r="G200" s="113"/>
      <c r="R200" s="155"/>
      <c r="S200" s="113"/>
    </row>
    <row r="201" spans="6:19" ht="15.75">
      <c r="F201" s="155"/>
      <c r="G201" s="113"/>
      <c r="R201" s="155"/>
      <c r="S201" s="113"/>
    </row>
    <row r="202" spans="6:19" ht="15.75">
      <c r="F202" s="155"/>
      <c r="G202" s="113"/>
      <c r="R202" s="155"/>
      <c r="S202" s="113"/>
    </row>
    <row r="203" spans="6:19" ht="15.75">
      <c r="F203" s="155"/>
      <c r="G203" s="113"/>
      <c r="R203" s="155"/>
      <c r="S203" s="113"/>
    </row>
    <row r="204" spans="6:19" ht="15.75">
      <c r="F204" s="155"/>
      <c r="G204" s="113"/>
      <c r="R204" s="155"/>
      <c r="S204" s="113"/>
    </row>
    <row r="205" spans="6:19" ht="15.75">
      <c r="F205" s="155"/>
      <c r="G205" s="113"/>
      <c r="R205" s="155"/>
      <c r="S205" s="113"/>
    </row>
    <row r="206" spans="6:19" ht="15.75">
      <c r="F206" s="155"/>
      <c r="G206" s="113"/>
      <c r="R206" s="155"/>
      <c r="S206" s="113"/>
    </row>
    <row r="207" spans="6:19" ht="15.75">
      <c r="F207" s="155"/>
      <c r="G207" s="113"/>
      <c r="R207" s="155"/>
      <c r="S207" s="113"/>
    </row>
    <row r="208" spans="6:19" ht="15.75">
      <c r="F208" s="155"/>
      <c r="G208" s="113"/>
      <c r="R208" s="155"/>
      <c r="S208" s="113"/>
    </row>
    <row r="209" spans="6:19" ht="15.75">
      <c r="F209" s="155"/>
      <c r="G209" s="113"/>
      <c r="R209" s="155"/>
      <c r="S209" s="113"/>
    </row>
    <row r="210" spans="6:19" ht="15.75">
      <c r="F210" s="155"/>
      <c r="G210" s="113"/>
      <c r="R210" s="155"/>
      <c r="S210" s="113"/>
    </row>
    <row r="211" spans="6:19" ht="15.75">
      <c r="F211" s="155"/>
      <c r="G211" s="113"/>
      <c r="R211" s="155"/>
      <c r="S211" s="113"/>
    </row>
    <row r="212" spans="6:19" ht="15.75">
      <c r="F212" s="155"/>
      <c r="G212" s="113"/>
      <c r="R212" s="155"/>
      <c r="S212" s="113"/>
    </row>
    <row r="213" spans="6:19" ht="15.75">
      <c r="F213" s="155"/>
      <c r="G213" s="113"/>
      <c r="R213" s="155"/>
      <c r="S213" s="113"/>
    </row>
    <row r="214" spans="6:19" ht="15.75">
      <c r="F214" s="155"/>
      <c r="G214" s="113"/>
      <c r="R214" s="155"/>
      <c r="S214" s="113"/>
    </row>
    <row r="215" spans="6:19" ht="15.75">
      <c r="F215" s="155"/>
      <c r="G215" s="113"/>
      <c r="R215" s="155"/>
      <c r="S215" s="113"/>
    </row>
    <row r="216" spans="6:19" ht="15.75">
      <c r="F216" s="155"/>
      <c r="G216" s="113"/>
      <c r="R216" s="155"/>
      <c r="S216" s="113"/>
    </row>
    <row r="217" spans="6:19" ht="15.75">
      <c r="F217" s="155"/>
      <c r="G217" s="113"/>
      <c r="R217" s="155"/>
      <c r="S217" s="113"/>
    </row>
    <row r="218" spans="6:19" ht="15.75">
      <c r="F218" s="155"/>
      <c r="G218" s="113"/>
      <c r="R218" s="155"/>
      <c r="S218" s="113"/>
    </row>
    <row r="219" spans="6:19" ht="15.75">
      <c r="F219" s="155"/>
      <c r="G219" s="113"/>
      <c r="R219" s="155"/>
      <c r="S219" s="113"/>
    </row>
    <row r="220" spans="6:19" ht="15.75">
      <c r="F220" s="155"/>
      <c r="G220" s="113"/>
      <c r="R220" s="155"/>
      <c r="S220" s="113"/>
    </row>
    <row r="221" spans="6:19" ht="15.75">
      <c r="F221" s="155"/>
      <c r="G221" s="113"/>
      <c r="R221" s="155"/>
      <c r="S221" s="113"/>
    </row>
    <row r="222" spans="6:19" ht="15.75">
      <c r="F222" s="155"/>
      <c r="G222" s="113"/>
      <c r="R222" s="155"/>
      <c r="S222" s="113"/>
    </row>
    <row r="223" spans="6:19" ht="15.75">
      <c r="F223" s="155"/>
      <c r="G223" s="113"/>
      <c r="R223" s="155"/>
      <c r="S223" s="113"/>
    </row>
    <row r="224" spans="6:19" ht="15.75">
      <c r="F224" s="155"/>
      <c r="G224" s="113"/>
      <c r="R224" s="155"/>
      <c r="S224" s="113"/>
    </row>
    <row r="225" spans="6:19" ht="15.75">
      <c r="F225" s="155"/>
      <c r="G225" s="113"/>
      <c r="R225" s="155"/>
      <c r="S225" s="113"/>
    </row>
    <row r="226" spans="6:19" ht="15.75">
      <c r="F226" s="155"/>
      <c r="G226" s="113"/>
      <c r="R226" s="155"/>
      <c r="S226" s="113"/>
    </row>
    <row r="227" spans="6:19" ht="15.75">
      <c r="F227" s="155"/>
      <c r="G227" s="113"/>
      <c r="R227" s="155"/>
      <c r="S227" s="113"/>
    </row>
    <row r="228" spans="6:19" ht="15.75">
      <c r="F228" s="155"/>
      <c r="G228" s="113"/>
      <c r="R228" s="155"/>
      <c r="S228" s="113"/>
    </row>
    <row r="229" spans="6:19" ht="15.75">
      <c r="F229" s="155"/>
      <c r="G229" s="113"/>
      <c r="R229" s="155"/>
      <c r="S229" s="113"/>
    </row>
    <row r="230" spans="6:19" ht="15.75">
      <c r="F230" s="155"/>
      <c r="G230" s="113"/>
      <c r="R230" s="155"/>
      <c r="S230" s="113"/>
    </row>
    <row r="231" spans="6:19" ht="15.75">
      <c r="F231" s="155"/>
      <c r="G231" s="113"/>
      <c r="R231" s="155"/>
      <c r="S231" s="113"/>
    </row>
    <row r="232" spans="6:19" ht="15.75">
      <c r="F232" s="155"/>
      <c r="G232" s="113"/>
      <c r="R232" s="155"/>
      <c r="S232" s="113"/>
    </row>
    <row r="233" spans="6:19" ht="15.75">
      <c r="F233" s="155"/>
      <c r="G233" s="113"/>
      <c r="R233" s="155"/>
      <c r="S233" s="113"/>
    </row>
    <row r="234" spans="6:19" ht="15.75">
      <c r="F234" s="155"/>
      <c r="G234" s="113"/>
      <c r="R234" s="155"/>
      <c r="S234" s="113"/>
    </row>
    <row r="235" spans="6:19" ht="15.75">
      <c r="F235" s="155"/>
      <c r="G235" s="113"/>
      <c r="R235" s="155"/>
      <c r="S235" s="113"/>
    </row>
    <row r="236" spans="6:19" ht="15.75">
      <c r="F236" s="155"/>
      <c r="G236" s="113"/>
      <c r="R236" s="155"/>
      <c r="S236" s="113"/>
    </row>
    <row r="237" spans="6:19" ht="15.75">
      <c r="F237" s="155"/>
      <c r="G237" s="113"/>
      <c r="R237" s="155"/>
      <c r="S237" s="113"/>
    </row>
    <row r="238" spans="6:19" ht="15.75">
      <c r="F238" s="155"/>
      <c r="G238" s="113"/>
      <c r="R238" s="155"/>
      <c r="S238" s="113"/>
    </row>
    <row r="239" spans="6:19" ht="15.75">
      <c r="F239" s="155"/>
      <c r="G239" s="113"/>
      <c r="R239" s="155"/>
      <c r="S239" s="113"/>
    </row>
    <row r="240" spans="6:19" ht="15.75">
      <c r="F240" s="155"/>
      <c r="G240" s="113"/>
      <c r="R240" s="155"/>
      <c r="S240" s="113"/>
    </row>
    <row r="241" spans="6:19" ht="15.75">
      <c r="F241" s="155"/>
      <c r="G241" s="113"/>
      <c r="R241" s="155"/>
      <c r="S241" s="113"/>
    </row>
    <row r="242" spans="6:19" ht="15.75">
      <c r="F242" s="155"/>
      <c r="G242" s="113"/>
      <c r="R242" s="155"/>
      <c r="S242" s="113"/>
    </row>
    <row r="243" spans="6:19" ht="15.75">
      <c r="F243" s="155"/>
      <c r="G243" s="113"/>
      <c r="R243" s="155"/>
      <c r="S243" s="113"/>
    </row>
    <row r="244" spans="6:19" ht="15.75">
      <c r="F244" s="155"/>
      <c r="G244" s="113"/>
      <c r="R244" s="155"/>
      <c r="S244" s="113"/>
    </row>
    <row r="245" spans="6:19" ht="15.75">
      <c r="F245" s="155"/>
      <c r="G245" s="113"/>
      <c r="R245" s="155"/>
      <c r="S245" s="113"/>
    </row>
    <row r="246" spans="6:19" ht="15.75">
      <c r="F246" s="155"/>
      <c r="G246" s="113"/>
      <c r="R246" s="155"/>
      <c r="S246" s="113"/>
    </row>
    <row r="247" spans="6:19" ht="15.75">
      <c r="F247" s="155"/>
      <c r="G247" s="113"/>
      <c r="R247" s="155"/>
      <c r="S247" s="113"/>
    </row>
    <row r="248" spans="6:19" ht="15.75">
      <c r="F248" s="155"/>
      <c r="G248" s="113"/>
      <c r="R248" s="155"/>
      <c r="S248" s="113"/>
    </row>
    <row r="249" spans="6:19" ht="15.75">
      <c r="F249" s="155"/>
      <c r="G249" s="113"/>
      <c r="R249" s="155"/>
      <c r="S249" s="113"/>
    </row>
    <row r="250" spans="6:19" ht="15.75">
      <c r="F250" s="155"/>
      <c r="G250" s="113"/>
      <c r="R250" s="155"/>
      <c r="S250" s="113"/>
    </row>
    <row r="251" spans="6:19" ht="15.75">
      <c r="F251" s="155"/>
      <c r="G251" s="113"/>
      <c r="R251" s="155"/>
      <c r="S251" s="113"/>
    </row>
    <row r="252" spans="6:19" ht="15.75">
      <c r="F252" s="155"/>
      <c r="G252" s="113"/>
      <c r="R252" s="155"/>
      <c r="S252" s="113"/>
    </row>
    <row r="253" spans="6:19" ht="15.75">
      <c r="F253" s="155"/>
      <c r="G253" s="113"/>
      <c r="R253" s="155"/>
      <c r="S253" s="113"/>
    </row>
    <row r="254" spans="6:19" ht="15.75">
      <c r="F254" s="155"/>
      <c r="G254" s="113"/>
      <c r="R254" s="155"/>
      <c r="S254" s="113"/>
    </row>
    <row r="255" spans="6:19" ht="15.75">
      <c r="F255" s="155"/>
      <c r="G255" s="113"/>
      <c r="R255" s="155"/>
      <c r="S255" s="113"/>
    </row>
    <row r="256" spans="6:19" ht="15.75">
      <c r="F256" s="155"/>
      <c r="G256" s="113"/>
      <c r="R256" s="155"/>
      <c r="S256" s="113"/>
    </row>
    <row r="257" spans="6:19" ht="15.75">
      <c r="F257" s="155"/>
      <c r="G257" s="113"/>
      <c r="R257" s="155"/>
      <c r="S257" s="113"/>
    </row>
    <row r="258" spans="6:19" ht="15.75">
      <c r="F258" s="155"/>
      <c r="G258" s="113"/>
      <c r="R258" s="155"/>
      <c r="S258" s="113"/>
    </row>
    <row r="259" spans="6:19" ht="15.75">
      <c r="F259" s="155"/>
      <c r="G259" s="113"/>
      <c r="R259" s="155"/>
      <c r="S259" s="113"/>
    </row>
    <row r="260" spans="6:19" ht="15.75">
      <c r="F260" s="155"/>
      <c r="G260" s="113"/>
      <c r="R260" s="155"/>
      <c r="S260" s="113"/>
    </row>
    <row r="261" spans="6:19" ht="15.75">
      <c r="F261" s="155"/>
      <c r="G261" s="113"/>
      <c r="R261" s="155"/>
      <c r="S261" s="113"/>
    </row>
    <row r="262" spans="6:19" ht="15.75">
      <c r="F262" s="155"/>
      <c r="G262" s="113"/>
      <c r="R262" s="155"/>
      <c r="S262" s="113"/>
    </row>
    <row r="263" spans="6:19" ht="15.75">
      <c r="F263" s="155"/>
      <c r="G263" s="113"/>
      <c r="R263" s="155"/>
      <c r="S263" s="113"/>
    </row>
    <row r="264" spans="6:19" ht="15.75">
      <c r="F264" s="155"/>
      <c r="G264" s="113"/>
      <c r="R264" s="155"/>
      <c r="S264" s="113"/>
    </row>
    <row r="265" spans="6:19" ht="15.75">
      <c r="F265" s="155"/>
      <c r="G265" s="113"/>
      <c r="R265" s="155"/>
      <c r="S265" s="113"/>
    </row>
    <row r="266" spans="6:19" ht="15.75">
      <c r="F266" s="155"/>
      <c r="G266" s="113"/>
      <c r="R266" s="155"/>
      <c r="S266" s="113"/>
    </row>
    <row r="267" spans="6:19" ht="15.75">
      <c r="F267" s="155"/>
      <c r="G267" s="113"/>
      <c r="R267" s="155"/>
      <c r="S267" s="113"/>
    </row>
    <row r="268" spans="6:19" ht="15.75">
      <c r="F268" s="155"/>
      <c r="G268" s="113"/>
      <c r="R268" s="155"/>
      <c r="S268" s="113"/>
    </row>
    <row r="269" spans="6:19" ht="15.75">
      <c r="F269" s="155"/>
      <c r="G269" s="113"/>
      <c r="R269" s="155"/>
      <c r="S269" s="113"/>
    </row>
    <row r="270" spans="6:19" ht="15.75">
      <c r="F270" s="155"/>
      <c r="G270" s="113"/>
      <c r="R270" s="155"/>
      <c r="S270" s="113"/>
    </row>
    <row r="271" spans="6:19" ht="15.75">
      <c r="F271" s="155"/>
      <c r="G271" s="113"/>
      <c r="R271" s="155"/>
      <c r="S271" s="113"/>
    </row>
    <row r="272" spans="6:19" ht="15.75">
      <c r="F272" s="155"/>
      <c r="G272" s="113"/>
      <c r="R272" s="155"/>
      <c r="S272" s="113"/>
    </row>
    <row r="273" spans="6:19" ht="15.75">
      <c r="F273" s="155"/>
      <c r="G273" s="113"/>
      <c r="R273" s="155"/>
      <c r="S273" s="113"/>
    </row>
    <row r="274" spans="6:19" ht="15.75">
      <c r="F274" s="155"/>
      <c r="G274" s="113"/>
      <c r="R274" s="155"/>
      <c r="S274" s="113"/>
    </row>
    <row r="275" spans="6:19" ht="15.75">
      <c r="F275" s="155"/>
      <c r="G275" s="113"/>
      <c r="R275" s="155"/>
      <c r="S275" s="113"/>
    </row>
    <row r="276" spans="6:19" ht="15.75">
      <c r="F276" s="155"/>
      <c r="G276" s="113"/>
      <c r="R276" s="155"/>
      <c r="S276" s="113"/>
    </row>
    <row r="277" spans="6:19" ht="15.75">
      <c r="F277" s="155"/>
      <c r="G277" s="113"/>
      <c r="R277" s="155"/>
      <c r="S277" s="113"/>
    </row>
    <row r="278" spans="6:19" ht="15.75">
      <c r="F278" s="155"/>
      <c r="G278" s="113"/>
      <c r="R278" s="155"/>
      <c r="S278" s="113"/>
    </row>
    <row r="279" spans="6:19" ht="15.75">
      <c r="F279" s="155"/>
      <c r="G279" s="113"/>
      <c r="R279" s="155"/>
      <c r="S279" s="113"/>
    </row>
    <row r="280" spans="6:19" ht="15.75">
      <c r="F280" s="155"/>
      <c r="G280" s="113"/>
      <c r="R280" s="155"/>
      <c r="S280" s="113"/>
    </row>
    <row r="281" spans="6:19" ht="15.75">
      <c r="F281" s="155"/>
      <c r="G281" s="113"/>
      <c r="R281" s="155"/>
      <c r="S281" s="113"/>
    </row>
    <row r="282" spans="6:19" ht="15.75">
      <c r="F282" s="155"/>
      <c r="G282" s="113"/>
      <c r="R282" s="155"/>
      <c r="S282" s="113"/>
    </row>
    <row r="283" spans="6:19" ht="15.75">
      <c r="F283" s="155"/>
      <c r="G283" s="113"/>
      <c r="R283" s="155"/>
      <c r="S283" s="113"/>
    </row>
    <row r="284" spans="6:19" ht="15.75">
      <c r="F284" s="155"/>
      <c r="G284" s="113"/>
      <c r="R284" s="155"/>
      <c r="S284" s="113"/>
    </row>
    <row r="285" spans="6:19" ht="15.75">
      <c r="F285" s="155"/>
      <c r="G285" s="113"/>
      <c r="R285" s="155"/>
      <c r="S285" s="113"/>
    </row>
    <row r="286" spans="6:19" ht="15.75">
      <c r="F286" s="155"/>
      <c r="G286" s="113"/>
      <c r="R286" s="155"/>
      <c r="S286" s="113"/>
    </row>
    <row r="287" spans="6:19" ht="15.75">
      <c r="F287" s="155"/>
      <c r="G287" s="113"/>
      <c r="R287" s="155"/>
      <c r="S287" s="113"/>
    </row>
    <row r="288" spans="6:19" ht="15.75">
      <c r="F288" s="155"/>
      <c r="G288" s="113"/>
      <c r="R288" s="155"/>
      <c r="S288" s="113"/>
    </row>
    <row r="289" spans="6:19" ht="15.75">
      <c r="F289" s="155"/>
      <c r="G289" s="113"/>
      <c r="R289" s="155"/>
      <c r="S289" s="113"/>
    </row>
    <row r="290" spans="6:19" ht="15.75">
      <c r="F290" s="155"/>
      <c r="G290" s="113"/>
      <c r="R290" s="155"/>
      <c r="S290" s="113"/>
    </row>
    <row r="291" spans="6:19" ht="15.75">
      <c r="F291" s="155"/>
      <c r="G291" s="113"/>
      <c r="R291" s="155"/>
      <c r="S291" s="113"/>
    </row>
    <row r="292" spans="6:19" ht="15.75">
      <c r="F292" s="155"/>
      <c r="G292" s="113"/>
      <c r="R292" s="155"/>
      <c r="S292" s="113"/>
    </row>
    <row r="293" spans="6:19" ht="15.75">
      <c r="F293" s="155"/>
      <c r="G293" s="113"/>
      <c r="R293" s="155"/>
      <c r="S293" s="113"/>
    </row>
    <row r="294" spans="6:19" ht="15.75">
      <c r="F294" s="155"/>
      <c r="G294" s="113"/>
      <c r="R294" s="155"/>
      <c r="S294" s="113"/>
    </row>
    <row r="295" spans="6:19" ht="15.75">
      <c r="F295" s="155"/>
      <c r="G295" s="113"/>
      <c r="R295" s="155"/>
      <c r="S295" s="113"/>
    </row>
    <row r="296" spans="6:19" ht="15.75">
      <c r="F296" s="155"/>
      <c r="G296" s="113"/>
      <c r="R296" s="155"/>
      <c r="S296" s="113"/>
    </row>
    <row r="297" spans="6:19" ht="15.75">
      <c r="F297" s="155"/>
      <c r="G297" s="113"/>
      <c r="R297" s="155"/>
      <c r="S297" s="113"/>
    </row>
    <row r="298" spans="6:19" ht="15.75">
      <c r="F298" s="155"/>
      <c r="G298" s="113"/>
      <c r="R298" s="155"/>
      <c r="S298" s="113"/>
    </row>
    <row r="299" spans="6:19" ht="15.75">
      <c r="F299" s="155"/>
      <c r="G299" s="113"/>
      <c r="R299" s="155"/>
      <c r="S299" s="113"/>
    </row>
    <row r="300" spans="6:19" ht="15.75">
      <c r="F300" s="155"/>
      <c r="G300" s="113"/>
      <c r="R300" s="155"/>
      <c r="S300" s="113"/>
    </row>
    <row r="301" spans="6:19" ht="15.75">
      <c r="F301" s="155"/>
      <c r="G301" s="113"/>
      <c r="R301" s="155"/>
      <c r="S301" s="113"/>
    </row>
    <row r="302" spans="6:19" ht="15.75">
      <c r="F302" s="155"/>
      <c r="G302" s="113"/>
      <c r="R302" s="155"/>
      <c r="S302" s="113"/>
    </row>
    <row r="303" spans="6:19" ht="15.75">
      <c r="F303" s="155"/>
      <c r="G303" s="113"/>
      <c r="R303" s="155"/>
      <c r="S303" s="113"/>
    </row>
    <row r="304" spans="6:19" ht="15.75">
      <c r="F304" s="155"/>
      <c r="G304" s="113"/>
      <c r="R304" s="155"/>
      <c r="S304" s="113"/>
    </row>
    <row r="305" spans="6:19" ht="15.75">
      <c r="F305" s="155"/>
      <c r="G305" s="113"/>
      <c r="R305" s="155"/>
      <c r="S305" s="113"/>
    </row>
    <row r="306" spans="6:19" ht="15.75">
      <c r="F306" s="155"/>
      <c r="G306" s="113"/>
      <c r="R306" s="155"/>
      <c r="S306" s="113"/>
    </row>
    <row r="307" spans="6:19" ht="15.75">
      <c r="F307" s="155"/>
      <c r="G307" s="113"/>
      <c r="R307" s="155"/>
      <c r="S307" s="113"/>
    </row>
    <row r="308" spans="6:19" ht="15.75">
      <c r="F308" s="155"/>
      <c r="G308" s="113"/>
      <c r="R308" s="155"/>
      <c r="S308" s="113"/>
    </row>
    <row r="309" spans="6:19" ht="15.75">
      <c r="F309" s="155"/>
      <c r="G309" s="113"/>
      <c r="R309" s="155"/>
      <c r="S309" s="113"/>
    </row>
    <row r="310" spans="6:19" ht="15.75">
      <c r="F310" s="155"/>
      <c r="G310" s="113"/>
      <c r="R310" s="155"/>
      <c r="S310" s="113"/>
    </row>
    <row r="311" spans="6:19" ht="15.75">
      <c r="F311" s="155"/>
      <c r="G311" s="113"/>
      <c r="R311" s="155"/>
      <c r="S311" s="113"/>
    </row>
    <row r="312" spans="6:19" ht="15.75">
      <c r="F312" s="155"/>
      <c r="G312" s="113"/>
      <c r="R312" s="155"/>
      <c r="S312" s="113"/>
    </row>
    <row r="313" spans="6:19" ht="15.75">
      <c r="F313" s="155"/>
      <c r="G313" s="113"/>
      <c r="R313" s="155"/>
      <c r="S313" s="113"/>
    </row>
    <row r="314" spans="6:19" ht="15.75">
      <c r="F314" s="155"/>
      <c r="G314" s="113"/>
      <c r="R314" s="155"/>
      <c r="S314" s="113"/>
    </row>
    <row r="315" spans="6:19" ht="15.75">
      <c r="F315" s="155"/>
      <c r="G315" s="113"/>
      <c r="R315" s="155"/>
      <c r="S315" s="113"/>
    </row>
    <row r="316" spans="6:19" ht="15.75">
      <c r="F316" s="155"/>
      <c r="G316" s="113"/>
      <c r="R316" s="155"/>
      <c r="S316" s="113"/>
    </row>
    <row r="317" spans="6:19" ht="15.75">
      <c r="F317" s="155"/>
      <c r="G317" s="113"/>
      <c r="R317" s="155"/>
      <c r="S317" s="113"/>
    </row>
    <row r="318" spans="6:19" ht="15.75">
      <c r="F318" s="155"/>
      <c r="G318" s="113"/>
      <c r="R318" s="155"/>
      <c r="S318" s="113"/>
    </row>
    <row r="319" spans="6:19" ht="15.75">
      <c r="F319" s="155"/>
      <c r="G319" s="113"/>
      <c r="R319" s="155"/>
      <c r="S319" s="113"/>
    </row>
    <row r="320" spans="6:19" ht="15.75">
      <c r="F320" s="155"/>
      <c r="G320" s="113"/>
      <c r="R320" s="155"/>
      <c r="S320" s="113"/>
    </row>
    <row r="321" spans="6:19" ht="15.75">
      <c r="F321" s="155"/>
      <c r="G321" s="113"/>
      <c r="R321" s="155"/>
      <c r="S321" s="113"/>
    </row>
    <row r="322" spans="6:19" ht="15.75">
      <c r="F322" s="155"/>
      <c r="G322" s="113"/>
      <c r="R322" s="155"/>
      <c r="S322" s="113"/>
    </row>
    <row r="323" spans="6:19" ht="15.75">
      <c r="F323" s="155"/>
      <c r="G323" s="113"/>
      <c r="R323" s="155"/>
      <c r="S323" s="113"/>
    </row>
    <row r="324" spans="6:19" ht="15.75">
      <c r="F324" s="155"/>
      <c r="G324" s="113"/>
      <c r="R324" s="155"/>
      <c r="S324" s="113"/>
    </row>
    <row r="325" spans="6:19" ht="15.75">
      <c r="F325" s="155"/>
      <c r="G325" s="113"/>
      <c r="R325" s="155"/>
      <c r="S325" s="113"/>
    </row>
    <row r="326" spans="6:19" ht="15.75">
      <c r="F326" s="155"/>
      <c r="G326" s="113"/>
      <c r="R326" s="155"/>
      <c r="S326" s="113"/>
    </row>
    <row r="327" spans="6:19" ht="15.75">
      <c r="F327" s="155"/>
      <c r="G327" s="113"/>
      <c r="R327" s="155"/>
      <c r="S327" s="113"/>
    </row>
    <row r="328" spans="6:19" ht="15.75">
      <c r="F328" s="155"/>
      <c r="G328" s="113"/>
      <c r="R328" s="155"/>
      <c r="S328" s="113"/>
    </row>
    <row r="329" spans="6:19" ht="15.75">
      <c r="F329" s="155"/>
      <c r="G329" s="113"/>
      <c r="R329" s="155"/>
      <c r="S329" s="113"/>
    </row>
    <row r="330" spans="6:19" ht="15.75">
      <c r="F330" s="155"/>
      <c r="G330" s="113"/>
      <c r="R330" s="155"/>
      <c r="S330" s="113"/>
    </row>
    <row r="331" spans="6:19" ht="15.75">
      <c r="F331" s="155"/>
      <c r="G331" s="113"/>
      <c r="R331" s="155"/>
      <c r="S331" s="113"/>
    </row>
    <row r="332" spans="6:19" ht="15.75">
      <c r="F332" s="155"/>
      <c r="G332" s="113"/>
      <c r="R332" s="155"/>
      <c r="S332" s="113"/>
    </row>
    <row r="333" spans="6:19" ht="15.75">
      <c r="F333" s="155"/>
      <c r="G333" s="113"/>
      <c r="R333" s="155"/>
      <c r="S333" s="113"/>
    </row>
    <row r="334" spans="6:19" ht="15.75">
      <c r="F334" s="155"/>
      <c r="G334" s="113"/>
      <c r="R334" s="155"/>
      <c r="S334" s="113"/>
    </row>
    <row r="335" spans="6:19" ht="15.75">
      <c r="F335" s="155"/>
      <c r="G335" s="113"/>
      <c r="R335" s="155"/>
      <c r="S335" s="113"/>
    </row>
    <row r="336" spans="6:19" ht="15.75">
      <c r="F336" s="155"/>
      <c r="G336" s="113"/>
      <c r="R336" s="155"/>
      <c r="S336" s="113"/>
    </row>
    <row r="337" spans="6:19" ht="15.75">
      <c r="F337" s="155"/>
      <c r="G337" s="113"/>
      <c r="R337" s="155"/>
      <c r="S337" s="113"/>
    </row>
    <row r="338" spans="6:19" ht="15.75">
      <c r="F338" s="155"/>
      <c r="G338" s="113"/>
      <c r="R338" s="155"/>
      <c r="S338" s="113"/>
    </row>
    <row r="339" spans="6:19" ht="15.75">
      <c r="F339" s="155"/>
      <c r="G339" s="113"/>
      <c r="R339" s="155"/>
      <c r="S339" s="113"/>
    </row>
    <row r="340" spans="6:19" ht="15.75">
      <c r="F340" s="155"/>
      <c r="G340" s="113"/>
      <c r="R340" s="155"/>
      <c r="S340" s="113"/>
    </row>
    <row r="341" spans="6:19" ht="15.75">
      <c r="F341" s="155"/>
      <c r="G341" s="113"/>
      <c r="R341" s="155"/>
      <c r="S341" s="113"/>
    </row>
    <row r="342" spans="6:19" ht="15.75">
      <c r="F342" s="155"/>
      <c r="G342" s="113"/>
      <c r="R342" s="155"/>
      <c r="S342" s="113"/>
    </row>
    <row r="343" spans="6:19" ht="15.75">
      <c r="F343" s="155"/>
      <c r="G343" s="113"/>
      <c r="R343" s="155"/>
      <c r="S343" s="113"/>
    </row>
    <row r="344" spans="6:19" ht="15.75">
      <c r="F344" s="155"/>
      <c r="G344" s="113"/>
      <c r="R344" s="155"/>
      <c r="S344" s="113"/>
    </row>
    <row r="345" spans="6:19" ht="15.75">
      <c r="F345" s="155"/>
      <c r="G345" s="113"/>
      <c r="R345" s="155"/>
      <c r="S345" s="113"/>
    </row>
    <row r="346" spans="6:19" ht="15.75">
      <c r="F346" s="155"/>
      <c r="G346" s="113"/>
      <c r="R346" s="155"/>
      <c r="S346" s="113"/>
    </row>
    <row r="347" spans="6:19" ht="15.75">
      <c r="F347" s="155"/>
      <c r="G347" s="113"/>
      <c r="R347" s="155"/>
      <c r="S347" s="113"/>
    </row>
    <row r="348" spans="6:19" ht="15.75">
      <c r="F348" s="155"/>
      <c r="G348" s="113"/>
      <c r="R348" s="155"/>
      <c r="S348" s="113"/>
    </row>
    <row r="349" spans="6:19" ht="15.75">
      <c r="F349" s="155"/>
      <c r="G349" s="113"/>
      <c r="R349" s="155"/>
      <c r="S349" s="113"/>
    </row>
    <row r="350" spans="6:19" ht="15.75">
      <c r="F350" s="155"/>
      <c r="G350" s="113"/>
      <c r="R350" s="155"/>
      <c r="S350" s="113"/>
    </row>
    <row r="351" spans="6:19" ht="15.75">
      <c r="F351" s="155"/>
      <c r="G351" s="113"/>
      <c r="R351" s="155"/>
      <c r="S351" s="113"/>
    </row>
    <row r="352" spans="6:19" ht="15.75">
      <c r="F352" s="155"/>
      <c r="G352" s="113"/>
      <c r="R352" s="155"/>
      <c r="S352" s="113"/>
    </row>
    <row r="353" spans="6:19" ht="15.75">
      <c r="F353" s="155"/>
      <c r="G353" s="113"/>
      <c r="R353" s="155"/>
      <c r="S353" s="113"/>
    </row>
    <row r="354" spans="6:19" ht="15.75">
      <c r="F354" s="155"/>
      <c r="G354" s="113"/>
      <c r="R354" s="155"/>
      <c r="S354" s="113"/>
    </row>
    <row r="355" spans="6:19" ht="15.75">
      <c r="F355" s="155"/>
      <c r="G355" s="113"/>
      <c r="R355" s="155"/>
      <c r="S355" s="113"/>
    </row>
    <row r="356" spans="6:19" ht="15.75">
      <c r="F356" s="155"/>
      <c r="G356" s="113"/>
      <c r="R356" s="155"/>
      <c r="S356" s="113"/>
    </row>
    <row r="357" spans="6:19" ht="15.75">
      <c r="F357" s="155"/>
      <c r="G357" s="113"/>
      <c r="R357" s="155"/>
      <c r="S357" s="113"/>
    </row>
    <row r="358" spans="6:19" ht="15.75">
      <c r="F358" s="155"/>
      <c r="G358" s="113"/>
      <c r="R358" s="155"/>
      <c r="S358" s="113"/>
    </row>
    <row r="359" spans="6:19" ht="15.75">
      <c r="F359" s="155"/>
      <c r="G359" s="113"/>
      <c r="R359" s="155"/>
      <c r="S359" s="113"/>
    </row>
    <row r="360" spans="6:19" ht="15.75">
      <c r="F360" s="155"/>
      <c r="G360" s="113"/>
      <c r="R360" s="155"/>
      <c r="S360" s="113"/>
    </row>
    <row r="361" spans="6:19" ht="15.75">
      <c r="F361" s="155"/>
      <c r="G361" s="113"/>
      <c r="R361" s="155"/>
      <c r="S361" s="113"/>
    </row>
    <row r="362" spans="6:19" ht="15.75">
      <c r="F362" s="155"/>
      <c r="G362" s="113"/>
      <c r="R362" s="155"/>
      <c r="S362" s="113"/>
    </row>
    <row r="363" spans="6:19" ht="15.75">
      <c r="F363" s="155"/>
      <c r="G363" s="113"/>
      <c r="R363" s="155"/>
      <c r="S363" s="113"/>
    </row>
    <row r="364" spans="6:19" ht="15.75">
      <c r="F364" s="155"/>
      <c r="G364" s="113"/>
      <c r="R364" s="155"/>
      <c r="S364" s="113"/>
    </row>
    <row r="365" spans="6:19" ht="15.75">
      <c r="F365" s="155"/>
      <c r="G365" s="113"/>
      <c r="R365" s="155"/>
      <c r="S365" s="113"/>
    </row>
    <row r="366" spans="6:19" ht="15.75">
      <c r="F366" s="155"/>
      <c r="G366" s="113"/>
      <c r="R366" s="155"/>
      <c r="S366" s="113"/>
    </row>
    <row r="367" spans="6:19" ht="15.75">
      <c r="F367" s="155"/>
      <c r="G367" s="113"/>
      <c r="R367" s="155"/>
      <c r="S367" s="113"/>
    </row>
    <row r="368" spans="6:19" ht="15.75">
      <c r="F368" s="155"/>
      <c r="G368" s="113"/>
      <c r="R368" s="155"/>
      <c r="S368" s="113"/>
    </row>
    <row r="369" spans="6:19" ht="15.75">
      <c r="F369" s="155"/>
      <c r="G369" s="113"/>
      <c r="R369" s="155"/>
      <c r="S369" s="113"/>
    </row>
    <row r="370" spans="6:19" ht="15.75">
      <c r="F370" s="155"/>
      <c r="G370" s="113"/>
      <c r="R370" s="155"/>
      <c r="S370" s="113"/>
    </row>
    <row r="371" spans="6:19" ht="15.75">
      <c r="F371" s="155"/>
      <c r="G371" s="113"/>
      <c r="R371" s="155"/>
      <c r="S371" s="113"/>
    </row>
    <row r="372" spans="6:19" ht="15.75">
      <c r="F372" s="155"/>
      <c r="G372" s="113"/>
      <c r="R372" s="155"/>
      <c r="S372" s="113"/>
    </row>
    <row r="373" spans="6:19" ht="15.75">
      <c r="F373" s="155"/>
      <c r="G373" s="113"/>
      <c r="R373" s="155"/>
      <c r="S373" s="113"/>
    </row>
    <row r="374" spans="6:19" ht="15.75">
      <c r="F374" s="155"/>
      <c r="G374" s="113"/>
      <c r="R374" s="155"/>
      <c r="S374" s="113"/>
    </row>
    <row r="375" spans="6:19" ht="15.75">
      <c r="F375" s="155"/>
      <c r="G375" s="113"/>
      <c r="R375" s="155"/>
      <c r="S375" s="113"/>
    </row>
    <row r="376" spans="6:19" ht="15.75">
      <c r="F376" s="155"/>
      <c r="G376" s="113"/>
      <c r="R376" s="155"/>
      <c r="S376" s="113"/>
    </row>
    <row r="377" spans="6:19" ht="15.75">
      <c r="F377" s="155"/>
      <c r="G377" s="113"/>
      <c r="R377" s="155"/>
      <c r="S377" s="113"/>
    </row>
    <row r="378" spans="6:19" ht="15.75">
      <c r="F378" s="155"/>
      <c r="G378" s="113"/>
      <c r="R378" s="155"/>
      <c r="S378" s="113"/>
    </row>
    <row r="379" spans="6:19" ht="15.75">
      <c r="F379" s="155"/>
      <c r="G379" s="113"/>
      <c r="R379" s="155"/>
      <c r="S379" s="113"/>
    </row>
    <row r="380" spans="6:19" ht="15.75">
      <c r="F380" s="155"/>
      <c r="G380" s="113"/>
      <c r="R380" s="155"/>
      <c r="S380" s="113"/>
    </row>
    <row r="381" spans="6:19" ht="15.75">
      <c r="F381" s="155"/>
      <c r="G381" s="113"/>
      <c r="R381" s="155"/>
      <c r="S381" s="113"/>
    </row>
    <row r="382" spans="6:19" ht="15.75">
      <c r="F382" s="155"/>
      <c r="G382" s="113"/>
      <c r="R382" s="155"/>
      <c r="S382" s="113"/>
    </row>
    <row r="383" spans="6:19" ht="15.75">
      <c r="F383" s="155"/>
      <c r="G383" s="113"/>
      <c r="R383" s="155"/>
      <c r="S383" s="113"/>
    </row>
    <row r="384" spans="6:19" ht="15.75">
      <c r="F384" s="155"/>
      <c r="G384" s="113"/>
      <c r="R384" s="155"/>
      <c r="S384" s="113"/>
    </row>
    <row r="385" spans="6:19" ht="15.75">
      <c r="F385" s="155"/>
      <c r="G385" s="113"/>
      <c r="R385" s="155"/>
      <c r="S385" s="113"/>
    </row>
    <row r="386" spans="6:19" ht="15.75">
      <c r="F386" s="155"/>
      <c r="G386" s="113"/>
      <c r="R386" s="155"/>
      <c r="S386" s="113"/>
    </row>
    <row r="387" spans="6:19" ht="15.75">
      <c r="F387" s="155"/>
      <c r="G387" s="113"/>
      <c r="R387" s="155"/>
      <c r="S387" s="113"/>
    </row>
    <row r="388" spans="6:19" ht="15.75">
      <c r="F388" s="155"/>
      <c r="G388" s="113"/>
      <c r="R388" s="155"/>
      <c r="S388" s="113"/>
    </row>
    <row r="389" spans="6:19" ht="15.75">
      <c r="F389" s="155"/>
      <c r="G389" s="113"/>
      <c r="R389" s="155"/>
      <c r="S389" s="113"/>
    </row>
    <row r="390" spans="6:19" ht="15.75">
      <c r="F390" s="155"/>
      <c r="G390" s="113"/>
      <c r="R390" s="155"/>
      <c r="S390" s="113"/>
    </row>
    <row r="391" spans="6:19" ht="15.75">
      <c r="F391" s="155"/>
      <c r="G391" s="113"/>
      <c r="R391" s="155"/>
      <c r="S391" s="113"/>
    </row>
    <row r="392" spans="6:19" ht="15.75">
      <c r="F392" s="155"/>
      <c r="G392" s="113"/>
      <c r="R392" s="155"/>
      <c r="S392" s="113"/>
    </row>
    <row r="393" spans="6:19" ht="15.75">
      <c r="F393" s="155"/>
      <c r="G393" s="113"/>
      <c r="R393" s="155"/>
      <c r="S393" s="113"/>
    </row>
    <row r="394" spans="6:19" ht="15.75">
      <c r="F394" s="155"/>
      <c r="G394" s="113"/>
      <c r="R394" s="155"/>
      <c r="S394" s="113"/>
    </row>
    <row r="395" spans="6:19" ht="15.75">
      <c r="F395" s="155"/>
      <c r="G395" s="113"/>
      <c r="R395" s="155"/>
      <c r="S395" s="113"/>
    </row>
    <row r="396" spans="6:19" ht="15.75">
      <c r="F396" s="155"/>
      <c r="G396" s="113"/>
      <c r="R396" s="155"/>
      <c r="S396" s="113"/>
    </row>
    <row r="397" spans="6:19" ht="15.75">
      <c r="F397" s="155"/>
      <c r="G397" s="113"/>
      <c r="R397" s="155"/>
      <c r="S397" s="113"/>
    </row>
    <row r="398" spans="6:19" ht="15.75">
      <c r="F398" s="155"/>
      <c r="G398" s="113"/>
      <c r="R398" s="155"/>
      <c r="S398" s="113"/>
    </row>
    <row r="399" spans="6:19" ht="15.75">
      <c r="F399" s="155"/>
      <c r="G399" s="113"/>
      <c r="R399" s="155"/>
      <c r="S399" s="113"/>
    </row>
    <row r="400" spans="6:19" ht="15.75">
      <c r="F400" s="155"/>
      <c r="G400" s="113"/>
      <c r="R400" s="155"/>
      <c r="S400" s="113"/>
    </row>
    <row r="401" spans="6:19" ht="15.75">
      <c r="F401" s="155"/>
      <c r="G401" s="113"/>
      <c r="R401" s="155"/>
      <c r="S401" s="113"/>
    </row>
    <row r="402" spans="6:19" ht="15.75">
      <c r="F402" s="155"/>
      <c r="G402" s="113"/>
      <c r="R402" s="155"/>
      <c r="S402" s="113"/>
    </row>
    <row r="403" spans="6:19" ht="15.75">
      <c r="F403" s="155"/>
      <c r="G403" s="113"/>
      <c r="R403" s="155"/>
      <c r="S403" s="113"/>
    </row>
    <row r="404" spans="6:19" ht="15.75">
      <c r="F404" s="155"/>
      <c r="G404" s="113"/>
      <c r="R404" s="155"/>
      <c r="S404" s="113"/>
    </row>
    <row r="405" spans="6:19" ht="15.75">
      <c r="F405" s="155"/>
      <c r="G405" s="113"/>
      <c r="R405" s="155"/>
      <c r="S405" s="113"/>
    </row>
    <row r="406" spans="6:19" ht="15.75">
      <c r="F406" s="155"/>
      <c r="G406" s="113"/>
      <c r="R406" s="155"/>
      <c r="S406" s="113"/>
    </row>
    <row r="407" spans="6:19" ht="15.75">
      <c r="F407" s="155"/>
      <c r="G407" s="113"/>
      <c r="R407" s="155"/>
      <c r="S407" s="113"/>
    </row>
    <row r="408" spans="6:19" ht="15.75">
      <c r="F408" s="155"/>
      <c r="G408" s="113"/>
      <c r="R408" s="155"/>
      <c r="S408" s="113"/>
    </row>
    <row r="409" spans="6:19" ht="15.75">
      <c r="F409" s="155"/>
      <c r="G409" s="113"/>
      <c r="R409" s="155"/>
      <c r="S409" s="113"/>
    </row>
    <row r="410" spans="6:19" ht="15.75">
      <c r="F410" s="155"/>
      <c r="G410" s="113"/>
      <c r="R410" s="155"/>
      <c r="S410" s="113"/>
    </row>
    <row r="411" spans="6:19" ht="15.75">
      <c r="F411" s="155"/>
      <c r="G411" s="113"/>
      <c r="R411" s="155"/>
      <c r="S411" s="113"/>
    </row>
    <row r="412" spans="6:19" ht="15.75">
      <c r="F412" s="155"/>
      <c r="G412" s="113"/>
      <c r="R412" s="155"/>
      <c r="S412" s="113"/>
    </row>
    <row r="413" spans="6:19" ht="15.75">
      <c r="F413" s="155"/>
      <c r="G413" s="113"/>
      <c r="R413" s="155"/>
      <c r="S413" s="113"/>
    </row>
    <row r="414" spans="6:19" ht="15.75">
      <c r="F414" s="155"/>
      <c r="G414" s="113"/>
      <c r="R414" s="155"/>
      <c r="S414" s="113"/>
    </row>
    <row r="415" spans="6:19" ht="15.75">
      <c r="F415" s="155"/>
      <c r="G415" s="113"/>
      <c r="R415" s="155"/>
      <c r="S415" s="113"/>
    </row>
    <row r="416" spans="6:19" ht="15.75">
      <c r="F416" s="155"/>
      <c r="G416" s="113"/>
      <c r="R416" s="155"/>
      <c r="S416" s="113"/>
    </row>
    <row r="417" spans="6:19" ht="15.75">
      <c r="F417" s="155"/>
      <c r="G417" s="113"/>
      <c r="R417" s="155"/>
      <c r="S417" s="113"/>
    </row>
    <row r="418" spans="6:19" ht="15.75">
      <c r="F418" s="155"/>
      <c r="G418" s="113"/>
      <c r="R418" s="155"/>
      <c r="S418" s="113"/>
    </row>
    <row r="419" spans="6:19" ht="15.75">
      <c r="F419" s="155"/>
      <c r="G419" s="113"/>
      <c r="R419" s="155"/>
      <c r="S419" s="113"/>
    </row>
    <row r="420" spans="6:19" ht="15.75">
      <c r="F420" s="155"/>
      <c r="G420" s="113"/>
      <c r="R420" s="155"/>
      <c r="S420" s="113"/>
    </row>
    <row r="421" spans="6:19" ht="15.75">
      <c r="F421" s="155"/>
      <c r="G421" s="113"/>
      <c r="R421" s="155"/>
      <c r="S421" s="113"/>
    </row>
    <row r="422" spans="6:19" ht="15.75">
      <c r="F422" s="155"/>
      <c r="G422" s="113"/>
      <c r="R422" s="155"/>
      <c r="S422" s="113"/>
    </row>
    <row r="423" spans="6:19" ht="15.75">
      <c r="F423" s="155"/>
      <c r="G423" s="113"/>
      <c r="R423" s="155"/>
      <c r="S423" s="113"/>
    </row>
    <row r="424" spans="6:19" ht="15.75">
      <c r="F424" s="155"/>
      <c r="G424" s="113"/>
      <c r="R424" s="155"/>
      <c r="S424" s="113"/>
    </row>
    <row r="425" spans="6:19" ht="15.75">
      <c r="F425" s="155"/>
      <c r="G425" s="113"/>
      <c r="R425" s="155"/>
      <c r="S425" s="113"/>
    </row>
    <row r="426" spans="6:19" ht="15.75">
      <c r="F426" s="155"/>
      <c r="G426" s="113"/>
      <c r="R426" s="155"/>
      <c r="S426" s="113"/>
    </row>
    <row r="427" spans="6:19" ht="15.75">
      <c r="F427" s="155"/>
      <c r="G427" s="113"/>
      <c r="R427" s="155"/>
      <c r="S427" s="113"/>
    </row>
    <row r="428" spans="6:19" ht="15.75">
      <c r="F428" s="155"/>
      <c r="G428" s="113"/>
      <c r="R428" s="155"/>
      <c r="S428" s="113"/>
    </row>
    <row r="429" spans="6:19" ht="15.75">
      <c r="F429" s="155"/>
      <c r="G429" s="113"/>
      <c r="R429" s="155"/>
      <c r="S429" s="113"/>
    </row>
    <row r="430" spans="6:19" ht="15.75">
      <c r="F430" s="155"/>
      <c r="G430" s="113"/>
      <c r="R430" s="155"/>
      <c r="S430" s="113"/>
    </row>
    <row r="431" spans="6:19" ht="15.75">
      <c r="F431" s="155"/>
      <c r="G431" s="113"/>
      <c r="R431" s="155"/>
      <c r="S431" s="113"/>
    </row>
    <row r="432" spans="6:19" ht="15.75">
      <c r="F432" s="155"/>
      <c r="G432" s="113"/>
      <c r="R432" s="155"/>
      <c r="S432" s="113"/>
    </row>
    <row r="433" spans="6:19" ht="15.75">
      <c r="F433" s="155"/>
      <c r="G433" s="113"/>
      <c r="R433" s="155"/>
      <c r="S433" s="113"/>
    </row>
    <row r="434" spans="6:19" ht="15.75">
      <c r="F434" s="155"/>
      <c r="G434" s="113"/>
      <c r="R434" s="155"/>
      <c r="S434" s="113"/>
    </row>
    <row r="435" spans="6:19" ht="15.75">
      <c r="F435" s="155"/>
      <c r="G435" s="113"/>
      <c r="R435" s="155"/>
      <c r="S435" s="113"/>
    </row>
    <row r="436" spans="6:19" ht="15.75">
      <c r="F436" s="155"/>
      <c r="G436" s="113"/>
      <c r="R436" s="155"/>
      <c r="S436" s="113"/>
    </row>
    <row r="437" spans="6:19" ht="15.75">
      <c r="F437" s="155"/>
      <c r="G437" s="113"/>
      <c r="R437" s="155"/>
      <c r="S437" s="113"/>
    </row>
    <row r="438" spans="6:19" ht="15.75">
      <c r="F438" s="155"/>
      <c r="G438" s="113"/>
      <c r="R438" s="155"/>
      <c r="S438" s="113"/>
    </row>
    <row r="439" spans="6:19" ht="15.75">
      <c r="F439" s="155"/>
      <c r="G439" s="113"/>
      <c r="R439" s="155"/>
      <c r="S439" s="113"/>
    </row>
    <row r="440" spans="6:19" ht="15.75">
      <c r="F440" s="155"/>
      <c r="G440" s="113"/>
      <c r="R440" s="155"/>
      <c r="S440" s="113"/>
    </row>
    <row r="441" spans="6:19" ht="15.75">
      <c r="F441" s="155"/>
      <c r="G441" s="113"/>
      <c r="R441" s="155"/>
      <c r="S441" s="113"/>
    </row>
    <row r="442" spans="6:19" ht="15.75">
      <c r="F442" s="155"/>
      <c r="G442" s="113"/>
      <c r="R442" s="155"/>
      <c r="S442" s="113"/>
    </row>
    <row r="443" spans="6:19" ht="15.75">
      <c r="F443" s="155"/>
      <c r="G443" s="113"/>
      <c r="R443" s="155"/>
      <c r="S443" s="113"/>
    </row>
    <row r="444" spans="6:19" ht="15.75">
      <c r="F444" s="155"/>
      <c r="G444" s="113"/>
      <c r="R444" s="155"/>
      <c r="S444" s="113"/>
    </row>
    <row r="445" spans="6:19" ht="15.75">
      <c r="F445" s="155"/>
      <c r="G445" s="113"/>
      <c r="R445" s="155"/>
      <c r="S445" s="113"/>
    </row>
    <row r="446" spans="6:19" ht="15.75">
      <c r="F446" s="155"/>
      <c r="G446" s="113"/>
      <c r="R446" s="155"/>
      <c r="S446" s="113"/>
    </row>
    <row r="447" spans="6:19" ht="15.75">
      <c r="F447" s="155"/>
      <c r="G447" s="113"/>
      <c r="R447" s="155"/>
      <c r="S447" s="113"/>
    </row>
    <row r="448" spans="6:19" ht="15.75">
      <c r="F448" s="155"/>
      <c r="G448" s="113"/>
      <c r="R448" s="155"/>
      <c r="S448" s="113"/>
    </row>
    <row r="449" spans="6:19" ht="15.75">
      <c r="F449" s="155"/>
      <c r="G449" s="113"/>
      <c r="R449" s="155"/>
      <c r="S449" s="113"/>
    </row>
    <row r="450" spans="6:19" ht="15.75">
      <c r="F450" s="155"/>
      <c r="G450" s="113"/>
      <c r="R450" s="155"/>
      <c r="S450" s="113"/>
    </row>
    <row r="451" spans="6:19" ht="15.75">
      <c r="F451" s="155"/>
      <c r="G451" s="113"/>
      <c r="R451" s="155"/>
      <c r="S451" s="113"/>
    </row>
    <row r="452" spans="6:19" ht="15.75">
      <c r="F452" s="155"/>
      <c r="G452" s="113"/>
      <c r="R452" s="155"/>
      <c r="S452" s="113"/>
    </row>
    <row r="453" spans="6:19" ht="15.75">
      <c r="F453" s="155"/>
      <c r="G453" s="113"/>
      <c r="R453" s="155"/>
      <c r="S453" s="113"/>
    </row>
    <row r="454" spans="6:19" ht="15.75">
      <c r="F454" s="155"/>
      <c r="G454" s="113"/>
      <c r="R454" s="155"/>
      <c r="S454" s="113"/>
    </row>
    <row r="455" spans="6:19" ht="15.75">
      <c r="F455" s="155"/>
      <c r="G455" s="113"/>
      <c r="R455" s="155"/>
      <c r="S455" s="113"/>
    </row>
    <row r="456" spans="6:19" ht="15.75">
      <c r="F456" s="155"/>
      <c r="G456" s="113"/>
      <c r="R456" s="155"/>
      <c r="S456" s="113"/>
    </row>
    <row r="457" spans="6:19" ht="15.75">
      <c r="F457" s="155"/>
      <c r="G457" s="113"/>
      <c r="R457" s="155"/>
      <c r="S457" s="113"/>
    </row>
    <row r="458" spans="6:19" ht="15.75">
      <c r="F458" s="155"/>
      <c r="G458" s="113"/>
      <c r="R458" s="155"/>
      <c r="S458" s="113"/>
    </row>
    <row r="459" spans="6:19" ht="15.75">
      <c r="F459" s="155"/>
      <c r="G459" s="113"/>
      <c r="R459" s="155"/>
      <c r="S459" s="113"/>
    </row>
    <row r="460" spans="6:19" ht="15.75">
      <c r="F460" s="155"/>
      <c r="G460" s="113"/>
      <c r="R460" s="155"/>
      <c r="S460" s="113"/>
    </row>
    <row r="461" spans="6:19" ht="15.75">
      <c r="F461" s="155"/>
      <c r="G461" s="113"/>
      <c r="R461" s="155"/>
      <c r="S461" s="113"/>
    </row>
    <row r="462" spans="6:19" ht="15.75">
      <c r="F462" s="155"/>
      <c r="G462" s="113"/>
      <c r="R462" s="155"/>
      <c r="S462" s="113"/>
    </row>
    <row r="463" spans="6:19" ht="15.75">
      <c r="F463" s="155"/>
      <c r="G463" s="113"/>
      <c r="R463" s="155"/>
      <c r="S463" s="113"/>
    </row>
    <row r="464" spans="6:19" ht="15.75">
      <c r="F464" s="155"/>
      <c r="G464" s="113"/>
      <c r="R464" s="155"/>
      <c r="S464" s="113"/>
    </row>
    <row r="465" spans="6:19" ht="15.75">
      <c r="F465" s="155"/>
      <c r="G465" s="113"/>
      <c r="R465" s="155"/>
      <c r="S465" s="113"/>
    </row>
    <row r="466" spans="6:19" ht="15.75">
      <c r="F466" s="155"/>
      <c r="G466" s="113"/>
      <c r="R466" s="155"/>
      <c r="S466" s="113"/>
    </row>
    <row r="467" spans="6:19" ht="15.75">
      <c r="F467" s="155"/>
      <c r="G467" s="113"/>
      <c r="R467" s="155"/>
      <c r="S467" s="113"/>
    </row>
    <row r="468" spans="6:19" ht="15.75">
      <c r="F468" s="155"/>
      <c r="G468" s="113"/>
      <c r="R468" s="155"/>
      <c r="S468" s="113"/>
    </row>
    <row r="469" spans="6:19" ht="15.75">
      <c r="F469" s="155"/>
      <c r="G469" s="113"/>
      <c r="R469" s="155"/>
      <c r="S469" s="113"/>
    </row>
    <row r="470" spans="6:19" ht="15.75">
      <c r="F470" s="155"/>
      <c r="G470" s="113"/>
      <c r="R470" s="155"/>
      <c r="S470" s="113"/>
    </row>
    <row r="471" spans="6:19" ht="15.75">
      <c r="F471" s="155"/>
      <c r="G471" s="113"/>
      <c r="R471" s="155"/>
      <c r="S471" s="113"/>
    </row>
    <row r="472" spans="6:19" ht="15.75">
      <c r="F472" s="155"/>
      <c r="G472" s="113"/>
      <c r="R472" s="155"/>
      <c r="S472" s="113"/>
    </row>
    <row r="473" spans="6:19" ht="15.75">
      <c r="F473" s="155"/>
      <c r="G473" s="113"/>
      <c r="R473" s="155"/>
      <c r="S473" s="113"/>
    </row>
    <row r="474" spans="6:19" ht="15.75">
      <c r="F474" s="155"/>
      <c r="G474" s="113"/>
      <c r="R474" s="155"/>
      <c r="S474" s="113"/>
    </row>
    <row r="475" spans="6:19" ht="15.75">
      <c r="F475" s="155"/>
      <c r="G475" s="113"/>
      <c r="R475" s="155"/>
      <c r="S475" s="113"/>
    </row>
    <row r="476" spans="6:19" ht="15.75">
      <c r="F476" s="155"/>
      <c r="G476" s="113"/>
      <c r="R476" s="155"/>
      <c r="S476" s="113"/>
    </row>
    <row r="477" spans="6:19" ht="15.75">
      <c r="F477" s="155"/>
      <c r="G477" s="113"/>
      <c r="R477" s="155"/>
      <c r="S477" s="113"/>
    </row>
    <row r="478" spans="6:19" ht="15.75">
      <c r="F478" s="155"/>
      <c r="G478" s="113"/>
      <c r="R478" s="155"/>
      <c r="S478" s="113"/>
    </row>
    <row r="479" spans="6:19" ht="15.75">
      <c r="F479" s="155"/>
      <c r="G479" s="113"/>
      <c r="R479" s="155"/>
      <c r="S479" s="113"/>
    </row>
    <row r="480" spans="6:19" ht="15.75">
      <c r="F480" s="155"/>
      <c r="G480" s="113"/>
      <c r="R480" s="155"/>
      <c r="S480" s="113"/>
    </row>
    <row r="481" spans="6:19" ht="15.75">
      <c r="F481" s="155"/>
      <c r="G481" s="113"/>
      <c r="R481" s="155"/>
      <c r="S481" s="113"/>
    </row>
    <row r="482" spans="6:19" ht="15.75">
      <c r="F482" s="155"/>
      <c r="G482" s="113"/>
      <c r="R482" s="155"/>
      <c r="S482" s="113"/>
    </row>
    <row r="483" spans="6:19" ht="15.75">
      <c r="F483" s="155"/>
      <c r="G483" s="113"/>
      <c r="R483" s="155"/>
      <c r="S483" s="113"/>
    </row>
    <row r="484" spans="6:19" ht="15.75">
      <c r="F484" s="155"/>
      <c r="G484" s="113"/>
      <c r="R484" s="155"/>
      <c r="S484" s="113"/>
    </row>
    <row r="485" spans="6:19" ht="15.75">
      <c r="F485" s="155"/>
      <c r="G485" s="113"/>
      <c r="R485" s="155"/>
      <c r="S485" s="113"/>
    </row>
    <row r="486" spans="6:19" ht="15.75">
      <c r="F486" s="155"/>
      <c r="G486" s="113"/>
      <c r="R486" s="155"/>
      <c r="S486" s="113"/>
    </row>
    <row r="487" spans="6:19" ht="15.75">
      <c r="F487" s="155"/>
      <c r="G487" s="113"/>
      <c r="R487" s="155"/>
      <c r="S487" s="113"/>
    </row>
    <row r="488" spans="6:19" ht="15.75">
      <c r="F488" s="155"/>
      <c r="G488" s="113"/>
      <c r="R488" s="155"/>
      <c r="S488" s="113"/>
    </row>
    <row r="489" spans="6:19" ht="15.75">
      <c r="F489" s="155"/>
      <c r="G489" s="113"/>
      <c r="R489" s="155"/>
      <c r="S489" s="113"/>
    </row>
    <row r="490" spans="6:19" ht="15.75">
      <c r="F490" s="155"/>
      <c r="G490" s="113"/>
      <c r="R490" s="155"/>
      <c r="S490" s="113"/>
    </row>
    <row r="491" spans="6:19" ht="15.75">
      <c r="F491" s="155"/>
      <c r="G491" s="113"/>
      <c r="R491" s="155"/>
      <c r="S491" s="113"/>
    </row>
    <row r="492" spans="6:19" ht="15.75">
      <c r="F492" s="155"/>
      <c r="G492" s="113"/>
      <c r="R492" s="155"/>
      <c r="S492" s="113"/>
    </row>
    <row r="493" spans="6:19" ht="15.75">
      <c r="F493" s="155"/>
      <c r="G493" s="113"/>
      <c r="R493" s="155"/>
      <c r="S493" s="113"/>
    </row>
    <row r="494" spans="6:19" ht="15.75">
      <c r="F494" s="155"/>
      <c r="G494" s="113"/>
      <c r="R494" s="155"/>
      <c r="S494" s="113"/>
    </row>
    <row r="495" spans="6:19" ht="15.75">
      <c r="F495" s="155"/>
      <c r="G495" s="113"/>
      <c r="R495" s="155"/>
      <c r="S495" s="113"/>
    </row>
    <row r="496" spans="6:19" ht="15.75">
      <c r="F496" s="155"/>
      <c r="G496" s="113"/>
      <c r="R496" s="155"/>
      <c r="S496" s="113"/>
    </row>
    <row r="497" spans="6:19" ht="15.75">
      <c r="F497" s="155"/>
      <c r="G497" s="113"/>
      <c r="R497" s="155"/>
      <c r="S497" s="113"/>
    </row>
    <row r="498" spans="6:19" ht="15.75">
      <c r="F498" s="155"/>
      <c r="G498" s="113"/>
      <c r="R498" s="155"/>
      <c r="S498" s="113"/>
    </row>
    <row r="499" spans="6:19" ht="15.75">
      <c r="F499" s="155"/>
      <c r="G499" s="113"/>
      <c r="R499" s="155"/>
      <c r="S499" s="113"/>
    </row>
    <row r="500" spans="6:19" ht="15.75">
      <c r="F500" s="155"/>
      <c r="G500" s="113"/>
      <c r="R500" s="155"/>
      <c r="S500" s="113"/>
    </row>
    <row r="501" spans="6:19" ht="15.75">
      <c r="F501" s="155"/>
      <c r="G501" s="113"/>
      <c r="R501" s="155"/>
      <c r="S501" s="113"/>
    </row>
    <row r="502" spans="6:19" ht="15.75">
      <c r="F502" s="155"/>
      <c r="G502" s="113"/>
      <c r="R502" s="155"/>
      <c r="S502" s="113"/>
    </row>
    <row r="503" spans="6:19" ht="15.75">
      <c r="F503" s="155"/>
      <c r="G503" s="113"/>
      <c r="R503" s="155"/>
      <c r="S503" s="113"/>
    </row>
    <row r="504" spans="6:19" ht="15.75">
      <c r="F504" s="155"/>
      <c r="G504" s="113"/>
      <c r="R504" s="155"/>
      <c r="S504" s="113"/>
    </row>
    <row r="505" spans="6:19" ht="15.75">
      <c r="F505" s="155"/>
      <c r="G505" s="113"/>
      <c r="R505" s="155"/>
      <c r="S505" s="113"/>
    </row>
    <row r="506" spans="6:19" ht="15.75">
      <c r="F506" s="155"/>
      <c r="G506" s="113"/>
      <c r="R506" s="155"/>
      <c r="S506" s="113"/>
    </row>
    <row r="507" spans="6:19" ht="15.75">
      <c r="F507" s="155"/>
      <c r="G507" s="113"/>
      <c r="R507" s="155"/>
      <c r="S507" s="113"/>
    </row>
    <row r="508" spans="6:19" ht="15.75">
      <c r="F508" s="155"/>
      <c r="G508" s="113"/>
      <c r="R508" s="155"/>
      <c r="S508" s="113"/>
    </row>
    <row r="509" spans="6:19" ht="15.75">
      <c r="F509" s="155"/>
      <c r="G509" s="113"/>
      <c r="R509" s="155"/>
      <c r="S509" s="113"/>
    </row>
    <row r="510" spans="6:19" ht="15.75">
      <c r="F510" s="155"/>
      <c r="G510" s="113"/>
      <c r="R510" s="155"/>
      <c r="S510" s="113"/>
    </row>
    <row r="511" spans="6:19" ht="15.75">
      <c r="F511" s="155"/>
      <c r="G511" s="113"/>
      <c r="R511" s="155"/>
      <c r="S511" s="113"/>
    </row>
    <row r="512" spans="6:19" ht="15.75">
      <c r="F512" s="155"/>
      <c r="G512" s="113"/>
      <c r="R512" s="155"/>
      <c r="S512" s="113"/>
    </row>
    <row r="513" spans="6:19" ht="15.75">
      <c r="F513" s="155"/>
      <c r="G513" s="113"/>
      <c r="R513" s="155"/>
      <c r="S513" s="113"/>
    </row>
    <row r="514" spans="6:19" ht="15.75">
      <c r="F514" s="155"/>
      <c r="G514" s="113"/>
      <c r="R514" s="155"/>
      <c r="S514" s="113"/>
    </row>
    <row r="515" spans="6:19" ht="15.75">
      <c r="F515" s="155"/>
      <c r="G515" s="113"/>
      <c r="R515" s="155"/>
      <c r="S515" s="113"/>
    </row>
    <row r="516" spans="6:19" ht="15.75">
      <c r="F516" s="155"/>
      <c r="G516" s="113"/>
      <c r="R516" s="155"/>
      <c r="S516" s="113"/>
    </row>
    <row r="517" spans="6:19" ht="15.75">
      <c r="F517" s="155"/>
      <c r="G517" s="113"/>
      <c r="R517" s="155"/>
      <c r="S517" s="113"/>
    </row>
    <row r="518" spans="6:19" ht="15.75">
      <c r="F518" s="155"/>
      <c r="G518" s="113"/>
      <c r="R518" s="155"/>
      <c r="S518" s="113"/>
    </row>
    <row r="519" spans="6:19" ht="15.75">
      <c r="F519" s="155"/>
      <c r="G519" s="113"/>
      <c r="R519" s="155"/>
      <c r="S519" s="113"/>
    </row>
    <row r="520" spans="6:19" ht="15.75">
      <c r="F520" s="155"/>
      <c r="G520" s="113"/>
      <c r="R520" s="155"/>
      <c r="S520" s="113"/>
    </row>
    <row r="521" spans="6:19" ht="15.75">
      <c r="F521" s="155"/>
      <c r="G521" s="113"/>
      <c r="R521" s="155"/>
      <c r="S521" s="113"/>
    </row>
    <row r="522" spans="6:19" ht="15.75">
      <c r="F522" s="155"/>
      <c r="G522" s="113"/>
      <c r="R522" s="155"/>
      <c r="S522" s="113"/>
    </row>
    <row r="523" spans="6:19" ht="15.75">
      <c r="F523" s="155"/>
      <c r="G523" s="113"/>
      <c r="R523" s="155"/>
      <c r="S523" s="113"/>
    </row>
    <row r="524" spans="6:19" ht="15.75">
      <c r="F524" s="155"/>
      <c r="G524" s="113"/>
      <c r="R524" s="155"/>
      <c r="S524" s="113"/>
    </row>
    <row r="525" spans="6:19" ht="15.75">
      <c r="F525" s="155"/>
      <c r="G525" s="113"/>
      <c r="R525" s="155"/>
      <c r="S525" s="113"/>
    </row>
    <row r="526" spans="6:19" ht="15.75">
      <c r="F526" s="155"/>
      <c r="G526" s="113"/>
      <c r="R526" s="155"/>
      <c r="S526" s="113"/>
    </row>
    <row r="527" spans="6:19" ht="15.75">
      <c r="F527" s="155"/>
      <c r="G527" s="113"/>
      <c r="R527" s="155"/>
      <c r="S527" s="113"/>
    </row>
    <row r="528" spans="6:19" ht="15.75">
      <c r="F528" s="155"/>
      <c r="G528" s="113"/>
      <c r="R528" s="155"/>
      <c r="S528" s="113"/>
    </row>
    <row r="529" spans="6:19" ht="15.75">
      <c r="F529" s="155"/>
      <c r="G529" s="113"/>
      <c r="R529" s="155"/>
      <c r="S529" s="113"/>
    </row>
    <row r="530" spans="6:19" ht="15.75">
      <c r="F530" s="155"/>
      <c r="G530" s="113"/>
      <c r="R530" s="155"/>
      <c r="S530" s="113"/>
    </row>
    <row r="531" spans="6:19" ht="15.75">
      <c r="F531" s="155"/>
      <c r="G531" s="113"/>
      <c r="R531" s="155"/>
      <c r="S531" s="113"/>
    </row>
    <row r="532" spans="6:19" ht="15.75">
      <c r="F532" s="155"/>
      <c r="G532" s="113"/>
      <c r="R532" s="155"/>
      <c r="S532" s="113"/>
    </row>
    <row r="533" spans="6:19" ht="15.75">
      <c r="F533" s="155"/>
      <c r="G533" s="113"/>
      <c r="R533" s="155"/>
      <c r="S533" s="113"/>
    </row>
    <row r="534" spans="6:19" ht="15.75">
      <c r="F534" s="155"/>
      <c r="G534" s="113"/>
      <c r="R534" s="155"/>
      <c r="S534" s="113"/>
    </row>
    <row r="535" spans="6:19" ht="15.75">
      <c r="F535" s="155"/>
      <c r="G535" s="113"/>
      <c r="R535" s="155"/>
      <c r="S535" s="113"/>
    </row>
    <row r="536" spans="6:19" ht="15.75">
      <c r="F536" s="155"/>
      <c r="G536" s="113"/>
      <c r="R536" s="155"/>
      <c r="S536" s="113"/>
    </row>
    <row r="537" spans="6:19" ht="15.75">
      <c r="F537" s="155"/>
      <c r="G537" s="113"/>
      <c r="R537" s="155"/>
      <c r="S537" s="113"/>
    </row>
    <row r="538" spans="6:19" ht="15.75">
      <c r="F538" s="155"/>
      <c r="G538" s="113"/>
      <c r="R538" s="155"/>
      <c r="S538" s="113"/>
    </row>
    <row r="539" spans="6:19" ht="15.75">
      <c r="F539" s="155"/>
      <c r="G539" s="113"/>
      <c r="R539" s="155"/>
      <c r="S539" s="113"/>
    </row>
    <row r="540" spans="6:19" ht="15.75">
      <c r="F540" s="155"/>
      <c r="G540" s="113"/>
      <c r="R540" s="155"/>
      <c r="S540" s="113"/>
    </row>
    <row r="541" spans="6:19" ht="15.75">
      <c r="F541" s="155"/>
      <c r="G541" s="113"/>
      <c r="R541" s="155"/>
      <c r="S541" s="113"/>
    </row>
    <row r="542" spans="6:19" ht="15.75">
      <c r="F542" s="155"/>
      <c r="G542" s="113"/>
      <c r="R542" s="155"/>
      <c r="S542" s="113"/>
    </row>
    <row r="543" spans="6:19" ht="15.75">
      <c r="F543" s="155"/>
      <c r="G543" s="113"/>
      <c r="R543" s="155"/>
      <c r="S543" s="113"/>
    </row>
    <row r="544" spans="6:19" ht="15.75">
      <c r="F544" s="155"/>
      <c r="G544" s="113"/>
      <c r="R544" s="155"/>
      <c r="S544" s="113"/>
    </row>
    <row r="545" spans="6:19" ht="15.75">
      <c r="F545" s="155"/>
      <c r="G545" s="113"/>
      <c r="R545" s="155"/>
      <c r="S545" s="113"/>
    </row>
    <row r="546" spans="6:19" ht="15.75">
      <c r="F546" s="155"/>
      <c r="G546" s="113"/>
      <c r="R546" s="155"/>
      <c r="S546" s="113"/>
    </row>
    <row r="547" spans="6:19" ht="15.75">
      <c r="F547" s="155"/>
      <c r="G547" s="113"/>
      <c r="R547" s="155"/>
      <c r="S547" s="113"/>
    </row>
    <row r="548" spans="6:19" ht="15.75">
      <c r="F548" s="155"/>
      <c r="G548" s="113"/>
      <c r="R548" s="155"/>
      <c r="S548" s="113"/>
    </row>
    <row r="549" spans="6:19" ht="15.75">
      <c r="F549" s="155"/>
      <c r="G549" s="113"/>
      <c r="R549" s="155"/>
      <c r="S549" s="113"/>
    </row>
    <row r="550" spans="6:19" ht="15.75">
      <c r="F550" s="155"/>
      <c r="G550" s="113"/>
      <c r="R550" s="155"/>
      <c r="S550" s="113"/>
    </row>
    <row r="551" spans="6:19" ht="15.75">
      <c r="F551" s="155"/>
      <c r="G551" s="113"/>
      <c r="R551" s="155"/>
      <c r="S551" s="113"/>
    </row>
    <row r="552" spans="6:19" ht="15.75">
      <c r="F552" s="155"/>
      <c r="G552" s="113"/>
      <c r="R552" s="155"/>
      <c r="S552" s="113"/>
    </row>
    <row r="553" spans="6:19" ht="15.75">
      <c r="F553" s="155"/>
      <c r="G553" s="113"/>
      <c r="R553" s="155"/>
      <c r="S553" s="113"/>
    </row>
    <row r="554" spans="6:19" ht="15.75">
      <c r="F554" s="155"/>
      <c r="G554" s="113"/>
      <c r="R554" s="155"/>
      <c r="S554" s="113"/>
    </row>
    <row r="555" spans="6:19" ht="15.75">
      <c r="F555" s="155"/>
      <c r="G555" s="113"/>
      <c r="R555" s="155"/>
      <c r="S555" s="113"/>
    </row>
    <row r="556" spans="6:19" ht="15.75">
      <c r="F556" s="155"/>
      <c r="G556" s="113"/>
      <c r="R556" s="155"/>
      <c r="S556" s="113"/>
    </row>
    <row r="557" spans="6:19" ht="15.75">
      <c r="F557" s="155"/>
      <c r="G557" s="113"/>
      <c r="R557" s="155"/>
      <c r="S557" s="113"/>
    </row>
    <row r="558" spans="6:19" ht="15.75">
      <c r="F558" s="155"/>
      <c r="G558" s="113"/>
      <c r="R558" s="155"/>
      <c r="S558" s="113"/>
    </row>
    <row r="559" spans="6:19" ht="15.75">
      <c r="F559" s="155"/>
      <c r="G559" s="113"/>
      <c r="R559" s="155"/>
      <c r="S559" s="113"/>
    </row>
    <row r="560" spans="6:19" ht="15.75">
      <c r="F560" s="155"/>
      <c r="G560" s="113"/>
      <c r="R560" s="155"/>
      <c r="S560" s="113"/>
    </row>
    <row r="561" spans="6:19" ht="15.75">
      <c r="F561" s="155"/>
      <c r="G561" s="113"/>
      <c r="R561" s="155"/>
      <c r="S561" s="113"/>
    </row>
    <row r="562" spans="6:19" ht="15.75">
      <c r="F562" s="155"/>
      <c r="G562" s="113"/>
      <c r="R562" s="155"/>
      <c r="S562" s="113"/>
    </row>
    <row r="563" spans="6:19" ht="15.75">
      <c r="F563" s="155"/>
      <c r="G563" s="113"/>
      <c r="R563" s="155"/>
      <c r="S563" s="113"/>
    </row>
    <row r="564" spans="6:19" ht="15.75">
      <c r="F564" s="155"/>
      <c r="G564" s="113"/>
      <c r="R564" s="155"/>
      <c r="S564" s="113"/>
    </row>
    <row r="565" spans="6:19" ht="15.75">
      <c r="F565" s="155"/>
      <c r="G565" s="113"/>
      <c r="R565" s="155"/>
      <c r="S565" s="113"/>
    </row>
    <row r="566" spans="6:19" ht="15.75">
      <c r="F566" s="155"/>
      <c r="G566" s="113"/>
      <c r="R566" s="155"/>
      <c r="S566" s="113"/>
    </row>
    <row r="567" spans="6:19" ht="15.75">
      <c r="F567" s="155"/>
      <c r="G567" s="113"/>
      <c r="R567" s="155"/>
      <c r="S567" s="113"/>
    </row>
    <row r="568" spans="6:19" ht="15.75">
      <c r="F568" s="155"/>
      <c r="G568" s="113"/>
      <c r="R568" s="155"/>
      <c r="S568" s="113"/>
    </row>
    <row r="569" spans="6:19" ht="15.75">
      <c r="F569" s="155"/>
      <c r="G569" s="113"/>
      <c r="R569" s="155"/>
      <c r="S569" s="113"/>
    </row>
    <row r="570" spans="6:19" ht="15.75">
      <c r="F570" s="155"/>
      <c r="G570" s="113"/>
      <c r="R570" s="155"/>
      <c r="S570" s="113"/>
    </row>
    <row r="571" spans="6:19" ht="15.75">
      <c r="F571" s="155"/>
      <c r="G571" s="113"/>
      <c r="R571" s="155"/>
      <c r="S571" s="113"/>
    </row>
    <row r="572" spans="6:19" ht="15.75">
      <c r="F572" s="155"/>
      <c r="G572" s="113"/>
      <c r="R572" s="155"/>
      <c r="S572" s="113"/>
    </row>
    <row r="573" spans="6:19" ht="15.75">
      <c r="F573" s="155"/>
      <c r="G573" s="113"/>
      <c r="R573" s="155"/>
      <c r="S573" s="113"/>
    </row>
    <row r="574" spans="6:19" ht="15.75">
      <c r="F574" s="155"/>
      <c r="G574" s="113"/>
      <c r="R574" s="155"/>
      <c r="S574" s="113"/>
    </row>
    <row r="575" spans="6:19" ht="15.75">
      <c r="F575" s="155"/>
      <c r="G575" s="113"/>
      <c r="R575" s="155"/>
      <c r="S575" s="113"/>
    </row>
    <row r="576" spans="6:19" ht="15.75">
      <c r="F576" s="155"/>
      <c r="G576" s="113"/>
      <c r="R576" s="155"/>
      <c r="S576" s="113"/>
    </row>
    <row r="577" spans="6:19" ht="15.75">
      <c r="F577" s="155"/>
      <c r="G577" s="113"/>
      <c r="R577" s="155"/>
      <c r="S577" s="113"/>
    </row>
    <row r="578" spans="6:19" ht="15.75">
      <c r="F578" s="155"/>
      <c r="G578" s="113"/>
      <c r="R578" s="155"/>
      <c r="S578" s="113"/>
    </row>
    <row r="579" spans="6:19" ht="15.75">
      <c r="F579" s="155"/>
      <c r="G579" s="113"/>
      <c r="R579" s="155"/>
      <c r="S579" s="113"/>
    </row>
    <row r="580" spans="6:19" ht="15.75">
      <c r="F580" s="155"/>
      <c r="G580" s="113"/>
      <c r="R580" s="155"/>
      <c r="S580" s="113"/>
    </row>
    <row r="581" spans="6:19" ht="15.75">
      <c r="F581" s="155"/>
      <c r="G581" s="113"/>
      <c r="R581" s="155"/>
      <c r="S581" s="113"/>
    </row>
    <row r="582" spans="6:19" ht="15.75">
      <c r="F582" s="155"/>
      <c r="G582" s="113"/>
      <c r="R582" s="155"/>
      <c r="S582" s="113"/>
    </row>
    <row r="583" spans="6:19" ht="15.75">
      <c r="F583" s="155"/>
      <c r="G583" s="113"/>
      <c r="R583" s="155"/>
      <c r="S583" s="113"/>
    </row>
    <row r="584" spans="6:19" ht="15.75">
      <c r="F584" s="155"/>
      <c r="G584" s="113"/>
      <c r="R584" s="155"/>
      <c r="S584" s="113"/>
    </row>
    <row r="585" spans="6:19" ht="15.75">
      <c r="F585" s="155"/>
      <c r="G585" s="113"/>
      <c r="R585" s="155"/>
      <c r="S585" s="113"/>
    </row>
    <row r="586" spans="6:19" ht="15.75">
      <c r="F586" s="155"/>
      <c r="G586" s="113"/>
      <c r="R586" s="155"/>
      <c r="S586" s="113"/>
    </row>
    <row r="587" spans="6:19" ht="15.75">
      <c r="F587" s="155"/>
      <c r="G587" s="113"/>
      <c r="R587" s="155"/>
      <c r="S587" s="113"/>
    </row>
    <row r="588" spans="6:19" ht="15.75">
      <c r="F588" s="155"/>
      <c r="G588" s="113"/>
      <c r="R588" s="155"/>
      <c r="S588" s="113"/>
    </row>
    <row r="589" spans="6:19" ht="15.75">
      <c r="F589" s="155"/>
      <c r="G589" s="113"/>
      <c r="R589" s="155"/>
      <c r="S589" s="113"/>
    </row>
    <row r="590" spans="6:19" ht="15.75">
      <c r="F590" s="155"/>
      <c r="G590" s="113"/>
      <c r="R590" s="155"/>
      <c r="S590" s="113"/>
    </row>
    <row r="591" spans="6:19" ht="15.75">
      <c r="F591" s="155"/>
      <c r="G591" s="113"/>
      <c r="R591" s="155"/>
      <c r="S591" s="113"/>
    </row>
    <row r="592" spans="6:19" ht="15.75">
      <c r="F592" s="155"/>
      <c r="G592" s="113"/>
      <c r="R592" s="155"/>
      <c r="S592" s="113"/>
    </row>
    <row r="593" spans="6:19" ht="15.75">
      <c r="F593" s="155"/>
      <c r="G593" s="113"/>
      <c r="R593" s="155"/>
      <c r="S593" s="113"/>
    </row>
    <row r="594" spans="6:19" ht="15.75">
      <c r="F594" s="155"/>
      <c r="G594" s="113"/>
      <c r="R594" s="155"/>
      <c r="S594" s="113"/>
    </row>
    <row r="595" spans="6:19" ht="15.75">
      <c r="F595" s="155"/>
      <c r="G595" s="113"/>
      <c r="R595" s="155"/>
      <c r="S595" s="113"/>
    </row>
    <row r="596" spans="6:19" ht="15.75">
      <c r="F596" s="155"/>
      <c r="G596" s="113"/>
      <c r="R596" s="155"/>
      <c r="S596" s="113"/>
    </row>
    <row r="597" spans="6:19" ht="15.75">
      <c r="F597" s="155"/>
      <c r="G597" s="113"/>
      <c r="R597" s="155"/>
      <c r="S597" s="113"/>
    </row>
    <row r="598" spans="6:19" ht="15.75">
      <c r="F598" s="155"/>
      <c r="G598" s="113"/>
      <c r="R598" s="155"/>
      <c r="S598" s="113"/>
    </row>
    <row r="599" spans="6:19" ht="15.75">
      <c r="F599" s="155"/>
      <c r="G599" s="113"/>
      <c r="R599" s="155"/>
      <c r="S599" s="113"/>
    </row>
    <row r="600" spans="6:19" ht="15.75">
      <c r="F600" s="155"/>
      <c r="G600" s="113"/>
      <c r="R600" s="155"/>
      <c r="S600" s="113"/>
    </row>
    <row r="601" spans="6:19" ht="15.75">
      <c r="F601" s="155"/>
      <c r="G601" s="113"/>
      <c r="R601" s="155"/>
      <c r="S601" s="113"/>
    </row>
    <row r="602" spans="6:19" ht="15.75">
      <c r="F602" s="155"/>
      <c r="G602" s="113"/>
      <c r="R602" s="155"/>
      <c r="S602" s="113"/>
    </row>
    <row r="603" spans="6:19" ht="15.75">
      <c r="F603" s="155"/>
      <c r="G603" s="113"/>
      <c r="R603" s="155"/>
      <c r="S603" s="113"/>
    </row>
    <row r="604" spans="6:19" ht="15.75">
      <c r="F604" s="155"/>
      <c r="G604" s="113"/>
      <c r="R604" s="155"/>
      <c r="S604" s="113"/>
    </row>
    <row r="605" spans="6:19" ht="15.75">
      <c r="F605" s="155"/>
      <c r="G605" s="113"/>
      <c r="R605" s="155"/>
      <c r="S605" s="113"/>
    </row>
    <row r="606" spans="6:19" ht="15.75">
      <c r="F606" s="155"/>
      <c r="G606" s="113"/>
      <c r="R606" s="155"/>
      <c r="S606" s="113"/>
    </row>
    <row r="607" spans="6:19" ht="15.75">
      <c r="F607" s="155"/>
      <c r="G607" s="113"/>
      <c r="R607" s="155"/>
      <c r="S607" s="113"/>
    </row>
    <row r="608" spans="6:19" ht="15.75">
      <c r="F608" s="155"/>
      <c r="G608" s="113"/>
      <c r="R608" s="155"/>
      <c r="S608" s="113"/>
    </row>
    <row r="609" spans="6:19" ht="15.75">
      <c r="F609" s="155"/>
      <c r="G609" s="113"/>
      <c r="R609" s="155"/>
      <c r="S609" s="113"/>
    </row>
    <row r="610" spans="6:19" ht="15.75">
      <c r="F610" s="155"/>
      <c r="G610" s="113"/>
      <c r="R610" s="155"/>
      <c r="S610" s="113"/>
    </row>
    <row r="611" spans="6:19" ht="15.75">
      <c r="F611" s="155"/>
      <c r="G611" s="113"/>
      <c r="R611" s="155"/>
      <c r="S611" s="113"/>
    </row>
    <row r="612" spans="6:19" ht="15.75">
      <c r="F612" s="155"/>
      <c r="G612" s="113"/>
      <c r="R612" s="155"/>
      <c r="S612" s="113"/>
    </row>
    <row r="613" spans="6:19" ht="15.75">
      <c r="F613" s="155"/>
      <c r="G613" s="113"/>
      <c r="R613" s="155"/>
      <c r="S613" s="113"/>
    </row>
    <row r="614" spans="6:19" ht="15.75">
      <c r="F614" s="155"/>
      <c r="G614" s="113"/>
      <c r="R614" s="155"/>
      <c r="S614" s="113"/>
    </row>
    <row r="615" spans="6:19" ht="15.75">
      <c r="F615" s="155"/>
      <c r="G615" s="113"/>
      <c r="R615" s="155"/>
      <c r="S615" s="113"/>
    </row>
    <row r="616" spans="6:19" ht="15.75">
      <c r="F616" s="155"/>
      <c r="G616" s="113"/>
      <c r="R616" s="155"/>
      <c r="S616" s="113"/>
    </row>
    <row r="617" spans="6:19" ht="15.75">
      <c r="F617" s="155"/>
      <c r="G617" s="113"/>
      <c r="R617" s="155"/>
      <c r="S617" s="113"/>
    </row>
    <row r="618" spans="6:19" ht="15.75">
      <c r="F618" s="155"/>
      <c r="G618" s="113"/>
      <c r="R618" s="155"/>
      <c r="S618" s="113"/>
    </row>
    <row r="619" spans="6:19" ht="15.75">
      <c r="F619" s="155"/>
      <c r="G619" s="113"/>
      <c r="R619" s="155"/>
      <c r="S619" s="113"/>
    </row>
    <row r="620" spans="6:19" ht="15.75">
      <c r="F620" s="155"/>
      <c r="G620" s="113"/>
      <c r="R620" s="155"/>
      <c r="S620" s="113"/>
    </row>
    <row r="621" spans="6:19" ht="15.75">
      <c r="F621" s="155"/>
      <c r="G621" s="113"/>
      <c r="R621" s="155"/>
      <c r="S621" s="113"/>
    </row>
    <row r="622" spans="6:19" ht="15.75">
      <c r="F622" s="155"/>
      <c r="G622" s="113"/>
      <c r="R622" s="155"/>
      <c r="S622" s="113"/>
    </row>
    <row r="623" spans="6:19" ht="15.75">
      <c r="F623" s="155"/>
      <c r="G623" s="113"/>
      <c r="R623" s="155"/>
      <c r="S623" s="113"/>
    </row>
    <row r="624" spans="6:19" ht="15.75">
      <c r="F624" s="155"/>
      <c r="G624" s="113"/>
      <c r="R624" s="155"/>
      <c r="S624" s="113"/>
    </row>
    <row r="625" spans="6:19" ht="15.75">
      <c r="F625" s="155"/>
      <c r="G625" s="113"/>
      <c r="R625" s="155"/>
      <c r="S625" s="113"/>
    </row>
    <row r="626" spans="6:19" ht="15.75">
      <c r="F626" s="155"/>
      <c r="G626" s="113"/>
      <c r="R626" s="155"/>
      <c r="S626" s="113"/>
    </row>
    <row r="627" spans="6:19" ht="15.75">
      <c r="F627" s="155"/>
      <c r="G627" s="113"/>
      <c r="R627" s="155"/>
      <c r="S627" s="113"/>
    </row>
    <row r="628" spans="6:19" ht="15.75">
      <c r="F628" s="155"/>
      <c r="G628" s="113"/>
      <c r="R628" s="155"/>
      <c r="S628" s="113"/>
    </row>
    <row r="629" spans="6:19" ht="15.75">
      <c r="F629" s="155"/>
      <c r="G629" s="113"/>
      <c r="R629" s="155"/>
      <c r="S629" s="113"/>
    </row>
    <row r="630" spans="6:19" ht="15.75">
      <c r="F630" s="155"/>
      <c r="G630" s="113"/>
      <c r="R630" s="155"/>
      <c r="S630" s="113"/>
    </row>
    <row r="631" spans="6:19" ht="15.75">
      <c r="F631" s="155"/>
      <c r="G631" s="113"/>
      <c r="R631" s="155"/>
      <c r="S631" s="113"/>
    </row>
    <row r="632" spans="6:19" ht="15.75">
      <c r="F632" s="155"/>
      <c r="G632" s="113"/>
      <c r="R632" s="155"/>
      <c r="S632" s="113"/>
    </row>
    <row r="633" spans="6:19" ht="15.75">
      <c r="F633" s="155"/>
      <c r="G633" s="113"/>
      <c r="R633" s="155"/>
      <c r="S633" s="113"/>
    </row>
    <row r="634" spans="6:19" ht="15.75">
      <c r="F634" s="155"/>
      <c r="G634" s="113"/>
      <c r="R634" s="155"/>
      <c r="S634" s="113"/>
    </row>
    <row r="635" spans="6:19" ht="15.75">
      <c r="F635" s="155"/>
      <c r="G635" s="113"/>
      <c r="R635" s="155"/>
      <c r="S635" s="113"/>
    </row>
    <row r="636" spans="6:19" ht="15.75">
      <c r="F636" s="155"/>
      <c r="G636" s="113"/>
      <c r="R636" s="155"/>
      <c r="S636" s="113"/>
    </row>
    <row r="637" spans="6:19" ht="15.75">
      <c r="F637" s="155"/>
      <c r="G637" s="113"/>
      <c r="R637" s="155"/>
      <c r="S637" s="113"/>
    </row>
    <row r="638" spans="6:19" ht="15.75">
      <c r="F638" s="155"/>
      <c r="G638" s="113"/>
      <c r="R638" s="155"/>
      <c r="S638" s="113"/>
    </row>
    <row r="639" spans="6:19" ht="15.75">
      <c r="F639" s="155"/>
      <c r="G639" s="113"/>
      <c r="R639" s="155"/>
      <c r="S639" s="113"/>
    </row>
    <row r="640" spans="6:19" ht="15.75">
      <c r="F640" s="155"/>
      <c r="G640" s="113"/>
      <c r="R640" s="155"/>
      <c r="S640" s="113"/>
    </row>
    <row r="641" spans="6:19" ht="15.75">
      <c r="F641" s="155"/>
      <c r="G641" s="113"/>
      <c r="R641" s="155"/>
      <c r="S641" s="113"/>
    </row>
    <row r="642" spans="6:19" ht="15.75">
      <c r="F642" s="155"/>
      <c r="G642" s="113"/>
      <c r="R642" s="155"/>
      <c r="S642" s="113"/>
    </row>
    <row r="643" spans="6:19" ht="15.75">
      <c r="F643" s="155"/>
      <c r="G643" s="113"/>
      <c r="R643" s="155"/>
      <c r="S643" s="113"/>
    </row>
    <row r="644" spans="6:19" ht="15.75">
      <c r="F644" s="155"/>
      <c r="G644" s="113"/>
      <c r="R644" s="155"/>
      <c r="S644" s="113"/>
    </row>
    <row r="645" spans="6:19" ht="15.75">
      <c r="F645" s="155"/>
      <c r="G645" s="113"/>
      <c r="R645" s="155"/>
      <c r="S645" s="113"/>
    </row>
    <row r="646" spans="6:19" ht="15.75">
      <c r="F646" s="155"/>
      <c r="G646" s="113"/>
      <c r="R646" s="155"/>
      <c r="S646" s="113"/>
    </row>
    <row r="647" spans="6:19" ht="15.75">
      <c r="F647" s="155"/>
      <c r="G647" s="113"/>
      <c r="R647" s="155"/>
      <c r="S647" s="113"/>
    </row>
    <row r="648" spans="6:19" ht="15.75">
      <c r="F648" s="155"/>
      <c r="G648" s="113"/>
      <c r="R648" s="155"/>
      <c r="S648" s="113"/>
    </row>
    <row r="649" spans="6:19" ht="15.75">
      <c r="F649" s="155"/>
      <c r="G649" s="113"/>
      <c r="R649" s="155"/>
      <c r="S649" s="113"/>
    </row>
    <row r="650" spans="6:19" ht="15.75">
      <c r="F650" s="155"/>
      <c r="G650" s="113"/>
      <c r="R650" s="155"/>
      <c r="S650" s="113"/>
    </row>
    <row r="651" spans="6:19" ht="15.75">
      <c r="F651" s="155"/>
      <c r="G651" s="113"/>
      <c r="R651" s="155"/>
      <c r="S651" s="113"/>
    </row>
    <row r="652" spans="6:19" ht="15.75">
      <c r="F652" s="155"/>
      <c r="G652" s="113"/>
      <c r="R652" s="155"/>
      <c r="S652" s="113"/>
    </row>
    <row r="653" spans="6:19" ht="15.75">
      <c r="F653" s="155"/>
      <c r="G653" s="113"/>
      <c r="R653" s="155"/>
      <c r="S653" s="113"/>
    </row>
    <row r="654" spans="6:19" ht="15.75">
      <c r="F654" s="155"/>
      <c r="G654" s="113"/>
      <c r="R654" s="155"/>
      <c r="S654" s="113"/>
    </row>
    <row r="655" spans="6:19" ht="15.75">
      <c r="F655" s="155"/>
      <c r="G655" s="113"/>
      <c r="R655" s="155"/>
      <c r="S655" s="113"/>
    </row>
    <row r="656" spans="6:19" ht="15.75">
      <c r="F656" s="155"/>
      <c r="G656" s="113"/>
      <c r="R656" s="155"/>
      <c r="S656" s="113"/>
    </row>
    <row r="657" spans="6:19" ht="15.75">
      <c r="F657" s="155"/>
      <c r="G657" s="113"/>
      <c r="R657" s="155"/>
      <c r="S657" s="113"/>
    </row>
    <row r="658" spans="6:19" ht="15.75">
      <c r="F658" s="155"/>
      <c r="G658" s="113"/>
      <c r="R658" s="155"/>
      <c r="S658" s="113"/>
    </row>
    <row r="659" spans="6:19" ht="15.75">
      <c r="F659" s="155"/>
      <c r="G659" s="113"/>
      <c r="R659" s="155"/>
      <c r="S659" s="113"/>
    </row>
    <row r="660" spans="6:19" ht="15.75">
      <c r="F660" s="155"/>
      <c r="G660" s="113"/>
      <c r="R660" s="155"/>
      <c r="S660" s="113"/>
    </row>
    <row r="661" spans="6:19" ht="15.75">
      <c r="F661" s="155"/>
      <c r="G661" s="113"/>
      <c r="R661" s="155"/>
      <c r="S661" s="113"/>
    </row>
    <row r="662" spans="6:19" ht="15.75">
      <c r="F662" s="155"/>
      <c r="G662" s="113"/>
      <c r="R662" s="155"/>
      <c r="S662" s="113"/>
    </row>
    <row r="663" spans="6:19" ht="15.75">
      <c r="F663" s="155"/>
      <c r="G663" s="113"/>
      <c r="R663" s="155"/>
      <c r="S663" s="113"/>
    </row>
    <row r="664" spans="6:19" ht="15.75">
      <c r="F664" s="155"/>
      <c r="G664" s="113"/>
      <c r="R664" s="155"/>
      <c r="S664" s="113"/>
    </row>
    <row r="665" spans="6:19" ht="15.75">
      <c r="F665" s="155"/>
      <c r="G665" s="113"/>
      <c r="R665" s="155"/>
      <c r="S665" s="113"/>
    </row>
    <row r="666" spans="6:19" ht="15.75">
      <c r="F666" s="155"/>
      <c r="G666" s="113"/>
      <c r="R666" s="155"/>
      <c r="S666" s="113"/>
    </row>
    <row r="667" spans="6:19" ht="15.75">
      <c r="F667" s="155"/>
      <c r="G667" s="113"/>
      <c r="R667" s="155"/>
      <c r="S667" s="113"/>
    </row>
    <row r="668" spans="6:19" ht="15.75">
      <c r="F668" s="155"/>
      <c r="G668" s="113"/>
      <c r="R668" s="155"/>
      <c r="S668" s="113"/>
    </row>
    <row r="669" spans="6:19" ht="15.75">
      <c r="F669" s="155"/>
      <c r="G669" s="113"/>
      <c r="R669" s="155"/>
      <c r="S669" s="113"/>
    </row>
    <row r="670" spans="6:19" ht="15.75">
      <c r="F670" s="155"/>
      <c r="G670" s="113"/>
      <c r="R670" s="155"/>
      <c r="S670" s="113"/>
    </row>
    <row r="671" spans="6:19" ht="15.75">
      <c r="F671" s="155"/>
      <c r="G671" s="113"/>
      <c r="R671" s="155"/>
      <c r="S671" s="113"/>
    </row>
    <row r="672" spans="6:19" ht="15.75">
      <c r="F672" s="155"/>
      <c r="G672" s="113"/>
      <c r="R672" s="155"/>
      <c r="S672" s="113"/>
    </row>
    <row r="673" spans="6:19" ht="15.75">
      <c r="F673" s="155"/>
      <c r="G673" s="113"/>
      <c r="R673" s="155"/>
      <c r="S673" s="113"/>
    </row>
    <row r="674" spans="6:19" ht="15.75">
      <c r="F674" s="155"/>
      <c r="G674" s="113"/>
      <c r="R674" s="155"/>
      <c r="S674" s="113"/>
    </row>
    <row r="675" spans="6:19" ht="15.75">
      <c r="F675" s="155"/>
      <c r="G675" s="113"/>
      <c r="R675" s="155"/>
      <c r="S675" s="113"/>
    </row>
    <row r="676" spans="6:19" ht="15.75">
      <c r="F676" s="155"/>
      <c r="G676" s="113"/>
      <c r="R676" s="155"/>
      <c r="S676" s="113"/>
    </row>
    <row r="677" spans="6:19" ht="15.75">
      <c r="F677" s="155"/>
      <c r="G677" s="113"/>
      <c r="R677" s="155"/>
      <c r="S677" s="113"/>
    </row>
    <row r="678" spans="6:19" ht="15.75">
      <c r="F678" s="155"/>
      <c r="G678" s="113"/>
      <c r="R678" s="155"/>
      <c r="S678" s="113"/>
    </row>
    <row r="679" spans="6:19" ht="15.75">
      <c r="F679" s="155"/>
      <c r="G679" s="113"/>
      <c r="R679" s="155"/>
      <c r="S679" s="113"/>
    </row>
    <row r="680" spans="6:19" ht="15.75">
      <c r="F680" s="155"/>
      <c r="G680" s="113"/>
      <c r="R680" s="155"/>
      <c r="S680" s="113"/>
    </row>
    <row r="681" spans="6:19" ht="15.75">
      <c r="F681" s="155"/>
      <c r="G681" s="113"/>
      <c r="R681" s="155"/>
      <c r="S681" s="113"/>
    </row>
    <row r="682" spans="6:19" ht="15.75">
      <c r="F682" s="155"/>
      <c r="G682" s="113"/>
      <c r="R682" s="155"/>
      <c r="S682" s="113"/>
    </row>
    <row r="683" spans="6:19" ht="15.75">
      <c r="F683" s="155"/>
      <c r="G683" s="113"/>
      <c r="R683" s="155"/>
      <c r="S683" s="113"/>
    </row>
    <row r="684" spans="6:19" ht="15.75">
      <c r="F684" s="155"/>
      <c r="G684" s="113"/>
      <c r="R684" s="155"/>
      <c r="S684" s="113"/>
    </row>
    <row r="685" spans="6:19" ht="15.75">
      <c r="F685" s="155"/>
      <c r="G685" s="113"/>
      <c r="R685" s="155"/>
      <c r="S685" s="113"/>
    </row>
    <row r="686" spans="6:19" ht="15.75">
      <c r="F686" s="155"/>
      <c r="G686" s="113"/>
      <c r="R686" s="155"/>
      <c r="S686" s="113"/>
    </row>
    <row r="687" spans="6:19" ht="15.75">
      <c r="F687" s="155"/>
      <c r="G687" s="113"/>
      <c r="R687" s="155"/>
      <c r="S687" s="113"/>
    </row>
    <row r="688" spans="6:19" ht="15.75">
      <c r="F688" s="155"/>
      <c r="G688" s="113"/>
      <c r="R688" s="155"/>
      <c r="S688" s="113"/>
    </row>
    <row r="689" spans="6:19" ht="15.75">
      <c r="F689" s="155"/>
      <c r="G689" s="113"/>
      <c r="R689" s="155"/>
      <c r="S689" s="113"/>
    </row>
    <row r="690" spans="6:19" ht="15.75">
      <c r="F690" s="155"/>
      <c r="G690" s="113"/>
      <c r="R690" s="155"/>
      <c r="S690" s="113"/>
    </row>
    <row r="691" spans="6:19" ht="15.75">
      <c r="F691" s="155"/>
      <c r="G691" s="113"/>
      <c r="R691" s="155"/>
      <c r="S691" s="113"/>
    </row>
    <row r="692" spans="6:19" ht="15.75">
      <c r="F692" s="155"/>
      <c r="G692" s="113"/>
      <c r="R692" s="155"/>
      <c r="S692" s="113"/>
    </row>
    <row r="693" spans="6:19" ht="15.75">
      <c r="F693" s="155"/>
      <c r="G693" s="113"/>
      <c r="R693" s="155"/>
      <c r="S693" s="113"/>
    </row>
    <row r="694" spans="6:19" ht="15.75">
      <c r="F694" s="155"/>
      <c r="G694" s="113"/>
      <c r="R694" s="155"/>
      <c r="S694" s="113"/>
    </row>
    <row r="695" spans="6:19" ht="15.75">
      <c r="F695" s="155"/>
      <c r="G695" s="113"/>
      <c r="R695" s="155"/>
      <c r="S695" s="113"/>
    </row>
    <row r="696" spans="6:19" ht="15.75">
      <c r="F696" s="155"/>
      <c r="G696" s="113"/>
      <c r="R696" s="155"/>
      <c r="S696" s="113"/>
    </row>
    <row r="697" spans="6:19" ht="15.75">
      <c r="F697" s="155"/>
      <c r="G697" s="113"/>
      <c r="R697" s="155"/>
      <c r="S697" s="113"/>
    </row>
    <row r="698" spans="6:19" ht="15.75">
      <c r="F698" s="155"/>
      <c r="G698" s="113"/>
      <c r="R698" s="155"/>
      <c r="S698" s="113"/>
    </row>
    <row r="699" spans="6:19" ht="15.75">
      <c r="F699" s="155"/>
      <c r="G699" s="113"/>
      <c r="R699" s="155"/>
      <c r="S699" s="113"/>
    </row>
    <row r="700" spans="6:19" ht="15.75">
      <c r="F700" s="155"/>
      <c r="G700" s="113"/>
      <c r="R700" s="155"/>
      <c r="S700" s="113"/>
    </row>
    <row r="701" spans="6:19" ht="15.75">
      <c r="F701" s="155"/>
      <c r="G701" s="113"/>
      <c r="R701" s="155"/>
      <c r="S701" s="113"/>
    </row>
    <row r="702" spans="6:19" ht="15.75">
      <c r="F702" s="155"/>
      <c r="G702" s="113"/>
      <c r="R702" s="155"/>
      <c r="S702" s="113"/>
    </row>
    <row r="703" spans="6:19" ht="15.75">
      <c r="F703" s="155"/>
      <c r="G703" s="113"/>
      <c r="R703" s="155"/>
      <c r="S703" s="113"/>
    </row>
    <row r="704" spans="6:19" ht="15.75">
      <c r="F704" s="155"/>
      <c r="G704" s="113"/>
      <c r="R704" s="155"/>
      <c r="S704" s="113"/>
    </row>
    <row r="705" spans="6:19" ht="15.75">
      <c r="F705" s="155"/>
      <c r="G705" s="113"/>
      <c r="R705" s="155"/>
      <c r="S705" s="113"/>
    </row>
    <row r="706" spans="6:19" ht="15.75">
      <c r="F706" s="155"/>
      <c r="G706" s="113"/>
      <c r="R706" s="155"/>
      <c r="S706" s="113"/>
    </row>
    <row r="707" spans="6:19" ht="15.75">
      <c r="F707" s="155"/>
      <c r="G707" s="113"/>
      <c r="R707" s="155"/>
      <c r="S707" s="113"/>
    </row>
    <row r="708" spans="6:19" ht="15.75">
      <c r="F708" s="155"/>
      <c r="G708" s="113"/>
      <c r="R708" s="155"/>
      <c r="S708" s="113"/>
    </row>
    <row r="709" spans="6:19" ht="15.75">
      <c r="F709" s="155"/>
      <c r="G709" s="113"/>
      <c r="R709" s="155"/>
      <c r="S709" s="113"/>
    </row>
    <row r="710" spans="6:19" ht="15.75">
      <c r="F710" s="155"/>
      <c r="G710" s="113"/>
      <c r="R710" s="155"/>
      <c r="S710" s="113"/>
    </row>
    <row r="711" spans="6:19" ht="15.75">
      <c r="F711" s="155"/>
      <c r="G711" s="113"/>
      <c r="R711" s="155"/>
      <c r="S711" s="113"/>
    </row>
    <row r="712" spans="6:19" ht="15.75">
      <c r="F712" s="155"/>
      <c r="G712" s="113"/>
      <c r="R712" s="155"/>
      <c r="S712" s="113"/>
    </row>
    <row r="713" spans="6:19" ht="15.75">
      <c r="F713" s="155"/>
      <c r="G713" s="113"/>
      <c r="R713" s="155"/>
      <c r="S713" s="113"/>
    </row>
    <row r="714" spans="6:19" ht="15.75">
      <c r="F714" s="155"/>
      <c r="G714" s="113"/>
      <c r="R714" s="155"/>
      <c r="S714" s="113"/>
    </row>
    <row r="715" spans="6:19" ht="15.75">
      <c r="F715" s="155"/>
      <c r="G715" s="113"/>
      <c r="R715" s="155"/>
      <c r="S715" s="113"/>
    </row>
    <row r="716" spans="6:19" ht="15.75">
      <c r="F716" s="155"/>
      <c r="G716" s="113"/>
      <c r="R716" s="155"/>
      <c r="S716" s="113"/>
    </row>
    <row r="717" spans="6:19" ht="15.75">
      <c r="F717" s="155"/>
      <c r="G717" s="113"/>
      <c r="R717" s="155"/>
      <c r="S717" s="113"/>
    </row>
    <row r="718" spans="6:19" ht="15.75">
      <c r="F718" s="155"/>
      <c r="G718" s="113"/>
      <c r="R718" s="155"/>
      <c r="S718" s="113"/>
    </row>
    <row r="719" spans="6:19" ht="15.75">
      <c r="F719" s="155"/>
      <c r="G719" s="113"/>
      <c r="R719" s="155"/>
      <c r="S719" s="113"/>
    </row>
    <row r="720" spans="6:19" ht="15.75">
      <c r="F720" s="155"/>
      <c r="G720" s="113"/>
      <c r="R720" s="155"/>
      <c r="S720" s="113"/>
    </row>
    <row r="721" spans="6:19" ht="15.75">
      <c r="F721" s="155"/>
      <c r="G721" s="113"/>
      <c r="R721" s="155"/>
      <c r="S721" s="113"/>
    </row>
    <row r="722" spans="6:19" ht="15.75">
      <c r="F722" s="155"/>
      <c r="G722" s="113"/>
      <c r="R722" s="155"/>
      <c r="S722" s="113"/>
    </row>
    <row r="723" spans="6:19" ht="15.75">
      <c r="F723" s="155"/>
      <c r="G723" s="113"/>
      <c r="R723" s="155"/>
      <c r="S723" s="113"/>
    </row>
    <row r="724" spans="6:19" ht="15.75">
      <c r="F724" s="155"/>
      <c r="G724" s="113"/>
      <c r="R724" s="155"/>
      <c r="S724" s="113"/>
    </row>
    <row r="725" spans="6:19" ht="15.75">
      <c r="F725" s="155"/>
      <c r="G725" s="113"/>
      <c r="R725" s="155"/>
      <c r="S725" s="113"/>
    </row>
    <row r="726" spans="6:19" ht="15.75">
      <c r="F726" s="155"/>
      <c r="G726" s="113"/>
      <c r="R726" s="155"/>
      <c r="S726" s="113"/>
    </row>
    <row r="727" spans="6:19" ht="15.75">
      <c r="F727" s="155"/>
      <c r="G727" s="113"/>
      <c r="R727" s="155"/>
      <c r="S727" s="113"/>
    </row>
    <row r="728" spans="6:19" ht="15.75">
      <c r="F728" s="155"/>
      <c r="G728" s="113"/>
      <c r="R728" s="155"/>
      <c r="S728" s="113"/>
    </row>
    <row r="729" spans="6:19" ht="15.75">
      <c r="F729" s="155"/>
      <c r="G729" s="113"/>
      <c r="R729" s="155"/>
      <c r="S729" s="113"/>
    </row>
    <row r="730" spans="6:19" ht="15.75">
      <c r="F730" s="155"/>
      <c r="G730" s="113"/>
      <c r="R730" s="155"/>
      <c r="S730" s="113"/>
    </row>
    <row r="731" spans="6:19" ht="15.75">
      <c r="F731" s="155"/>
      <c r="G731" s="113"/>
      <c r="R731" s="155"/>
      <c r="S731" s="113"/>
    </row>
    <row r="732" spans="6:19" ht="15.75">
      <c r="F732" s="155"/>
      <c r="G732" s="113"/>
      <c r="R732" s="155"/>
      <c r="S732" s="113"/>
    </row>
    <row r="733" spans="6:19" ht="15.75">
      <c r="F733" s="155"/>
      <c r="G733" s="113"/>
      <c r="R733" s="155"/>
      <c r="S733" s="113"/>
    </row>
    <row r="734" spans="6:19" ht="15.75">
      <c r="F734" s="155"/>
      <c r="G734" s="113"/>
      <c r="R734" s="155"/>
      <c r="S734" s="113"/>
    </row>
    <row r="735" spans="6:19" ht="15.75">
      <c r="F735" s="155"/>
      <c r="G735" s="113"/>
      <c r="R735" s="155"/>
      <c r="S735" s="113"/>
    </row>
    <row r="736" spans="6:19" ht="15.75">
      <c r="F736" s="155"/>
      <c r="G736" s="113"/>
      <c r="R736" s="155"/>
      <c r="S736" s="113"/>
    </row>
    <row r="737" spans="6:19" ht="15.75">
      <c r="F737" s="155"/>
      <c r="G737" s="113"/>
      <c r="R737" s="155"/>
      <c r="S737" s="113"/>
    </row>
    <row r="738" spans="6:19" ht="15.75">
      <c r="F738" s="155"/>
      <c r="G738" s="113"/>
      <c r="R738" s="155"/>
      <c r="S738" s="113"/>
    </row>
    <row r="739" spans="6:19" ht="15.75">
      <c r="F739" s="155"/>
      <c r="G739" s="113"/>
      <c r="R739" s="155"/>
      <c r="S739" s="113"/>
    </row>
    <row r="740" spans="6:19" ht="15.75">
      <c r="F740" s="155"/>
      <c r="G740" s="113"/>
      <c r="R740" s="155"/>
      <c r="S740" s="113"/>
    </row>
    <row r="741" spans="6:19" ht="15.75">
      <c r="F741" s="155"/>
      <c r="G741" s="113"/>
      <c r="R741" s="155"/>
      <c r="S741" s="113"/>
    </row>
    <row r="742" spans="6:19" ht="15.75">
      <c r="F742" s="155"/>
      <c r="G742" s="113"/>
      <c r="R742" s="155"/>
      <c r="S742" s="113"/>
    </row>
    <row r="743" spans="6:19" ht="15.75">
      <c r="F743" s="155"/>
      <c r="G743" s="113"/>
      <c r="R743" s="155"/>
      <c r="S743" s="113"/>
    </row>
    <row r="744" spans="6:19" ht="15.75">
      <c r="F744" s="155"/>
      <c r="G744" s="113"/>
      <c r="R744" s="155"/>
      <c r="S744" s="113"/>
    </row>
    <row r="745" spans="6:19" ht="15.75">
      <c r="F745" s="155"/>
      <c r="G745" s="113"/>
      <c r="R745" s="155"/>
      <c r="S745" s="113"/>
    </row>
    <row r="746" spans="6:19" ht="15.75">
      <c r="F746" s="155"/>
      <c r="G746" s="113"/>
      <c r="R746" s="155"/>
      <c r="S746" s="113"/>
    </row>
    <row r="747" spans="6:19" ht="15.75">
      <c r="F747" s="155"/>
      <c r="G747" s="113"/>
      <c r="R747" s="155"/>
      <c r="S747" s="113"/>
    </row>
    <row r="748" spans="6:19" ht="15.75">
      <c r="F748" s="155"/>
      <c r="G748" s="113"/>
      <c r="R748" s="155"/>
      <c r="S748" s="113"/>
    </row>
    <row r="749" spans="6:19" ht="15.75">
      <c r="F749" s="155"/>
      <c r="G749" s="113"/>
      <c r="R749" s="155"/>
      <c r="S749" s="113"/>
    </row>
    <row r="750" spans="6:19" ht="15.75">
      <c r="F750" s="155"/>
      <c r="G750" s="113"/>
      <c r="R750" s="155"/>
      <c r="S750" s="113"/>
    </row>
    <row r="751" spans="6:19" ht="15.75">
      <c r="F751" s="155"/>
      <c r="G751" s="113"/>
      <c r="R751" s="155"/>
      <c r="S751" s="113"/>
    </row>
    <row r="752" spans="6:19" ht="15.75">
      <c r="F752" s="155"/>
      <c r="G752" s="113"/>
      <c r="R752" s="155"/>
      <c r="S752" s="113"/>
    </row>
    <row r="753" spans="6:19" ht="15.75">
      <c r="F753" s="155"/>
      <c r="G753" s="113"/>
      <c r="R753" s="155"/>
      <c r="S753" s="113"/>
    </row>
    <row r="754" spans="6:19" ht="15.75">
      <c r="F754" s="155"/>
      <c r="G754" s="113"/>
      <c r="R754" s="155"/>
      <c r="S754" s="113"/>
    </row>
    <row r="755" spans="6:19" ht="15.75">
      <c r="F755" s="155"/>
      <c r="G755" s="113"/>
      <c r="R755" s="155"/>
      <c r="S755" s="113"/>
    </row>
    <row r="756" spans="6:19" ht="15.75">
      <c r="F756" s="155"/>
      <c r="G756" s="113"/>
      <c r="R756" s="155"/>
      <c r="S756" s="113"/>
    </row>
    <row r="757" spans="6:19" ht="15.75">
      <c r="F757" s="155"/>
      <c r="G757" s="113"/>
      <c r="R757" s="155"/>
      <c r="S757" s="113"/>
    </row>
    <row r="758" spans="6:19" ht="15.75">
      <c r="F758" s="155"/>
      <c r="G758" s="113"/>
      <c r="R758" s="155"/>
      <c r="S758" s="113"/>
    </row>
    <row r="759" spans="6:19" ht="15.75">
      <c r="F759" s="155"/>
      <c r="G759" s="113"/>
      <c r="R759" s="155"/>
      <c r="S759" s="113"/>
    </row>
    <row r="760" spans="6:19" ht="15.75">
      <c r="F760" s="155"/>
      <c r="G760" s="113"/>
      <c r="R760" s="155"/>
      <c r="S760" s="113"/>
    </row>
    <row r="761" spans="6:19" ht="15.75">
      <c r="F761" s="155"/>
      <c r="G761" s="113"/>
      <c r="R761" s="155"/>
      <c r="S761" s="113"/>
    </row>
    <row r="762" spans="6:19" ht="15.75">
      <c r="F762" s="155"/>
      <c r="G762" s="113"/>
      <c r="R762" s="155"/>
      <c r="S762" s="113"/>
    </row>
    <row r="763" spans="6:19" ht="15.75">
      <c r="F763" s="155"/>
      <c r="G763" s="113"/>
      <c r="R763" s="155"/>
      <c r="S763" s="113"/>
    </row>
    <row r="764" spans="6:19" ht="15.75">
      <c r="F764" s="155"/>
      <c r="G764" s="113"/>
      <c r="R764" s="155"/>
      <c r="S764" s="113"/>
    </row>
    <row r="765" spans="6:19" ht="15.75">
      <c r="F765" s="155"/>
      <c r="G765" s="113"/>
      <c r="R765" s="155"/>
      <c r="S765" s="113"/>
    </row>
    <row r="766" spans="6:19" ht="15.75">
      <c r="F766" s="155"/>
      <c r="G766" s="113"/>
      <c r="R766" s="155"/>
      <c r="S766" s="113"/>
    </row>
    <row r="767" spans="6:19" ht="15.75">
      <c r="F767" s="155"/>
      <c r="G767" s="113"/>
      <c r="R767" s="155"/>
      <c r="S767" s="113"/>
    </row>
    <row r="768" spans="6:19" ht="15.75">
      <c r="F768" s="155"/>
      <c r="G768" s="113"/>
      <c r="R768" s="155"/>
      <c r="S768" s="113"/>
    </row>
    <row r="769" spans="6:19" ht="15.75">
      <c r="F769" s="155"/>
      <c r="G769" s="113"/>
      <c r="R769" s="155"/>
      <c r="S769" s="113"/>
    </row>
    <row r="770" spans="6:19" ht="15.75">
      <c r="F770" s="155"/>
      <c r="G770" s="113"/>
      <c r="R770" s="155"/>
      <c r="S770" s="113"/>
    </row>
    <row r="771" spans="6:19" ht="15.75">
      <c r="F771" s="155"/>
      <c r="G771" s="113"/>
      <c r="R771" s="155"/>
      <c r="S771" s="113"/>
    </row>
    <row r="772" spans="6:19" ht="15.75">
      <c r="F772" s="155"/>
      <c r="G772" s="113"/>
      <c r="R772" s="155"/>
      <c r="S772" s="113"/>
    </row>
    <row r="773" spans="6:19" ht="15.75">
      <c r="F773" s="155"/>
      <c r="G773" s="113"/>
      <c r="R773" s="155"/>
      <c r="S773" s="113"/>
    </row>
    <row r="774" spans="6:19" ht="15.75">
      <c r="F774" s="155"/>
      <c r="G774" s="113"/>
      <c r="R774" s="155"/>
      <c r="S774" s="113"/>
    </row>
    <row r="775" spans="6:19" ht="15.75">
      <c r="F775" s="155"/>
      <c r="G775" s="113"/>
      <c r="R775" s="155"/>
      <c r="S775" s="113"/>
    </row>
    <row r="776" spans="6:19" ht="15.75">
      <c r="F776" s="155"/>
      <c r="G776" s="113"/>
      <c r="R776" s="155"/>
      <c r="S776" s="113"/>
    </row>
    <row r="777" spans="6:19" ht="15.75">
      <c r="F777" s="155"/>
      <c r="G777" s="113"/>
      <c r="R777" s="155"/>
      <c r="S777" s="113"/>
    </row>
    <row r="778" spans="6:19" ht="15.75">
      <c r="F778" s="155"/>
      <c r="G778" s="113"/>
      <c r="R778" s="155"/>
      <c r="S778" s="113"/>
    </row>
    <row r="779" spans="6:19" ht="15.75">
      <c r="F779" s="155"/>
      <c r="G779" s="113"/>
      <c r="R779" s="155"/>
      <c r="S779" s="113"/>
    </row>
    <row r="780" spans="6:19" ht="15.75">
      <c r="F780" s="155"/>
      <c r="G780" s="113"/>
      <c r="R780" s="155"/>
      <c r="S780" s="113"/>
    </row>
    <row r="781" spans="6:19" ht="15.75">
      <c r="F781" s="155"/>
      <c r="G781" s="113"/>
      <c r="R781" s="155"/>
      <c r="S781" s="113"/>
    </row>
    <row r="782" spans="6:19" ht="15.75">
      <c r="F782" s="155"/>
      <c r="G782" s="113"/>
      <c r="R782" s="155"/>
      <c r="S782" s="113"/>
    </row>
    <row r="783" spans="6:19" ht="15.75">
      <c r="F783" s="155"/>
      <c r="G783" s="113"/>
      <c r="R783" s="155"/>
      <c r="S783" s="113"/>
    </row>
    <row r="784" spans="6:19" ht="15.75">
      <c r="F784" s="155"/>
      <c r="G784" s="113"/>
      <c r="R784" s="155"/>
      <c r="S784" s="113"/>
    </row>
    <row r="785" spans="6:19" ht="15.75">
      <c r="F785" s="155"/>
      <c r="G785" s="113"/>
      <c r="R785" s="155"/>
      <c r="S785" s="113"/>
    </row>
    <row r="786" spans="6:19" ht="15.75">
      <c r="F786" s="155"/>
      <c r="G786" s="113"/>
      <c r="R786" s="155"/>
      <c r="S786" s="113"/>
    </row>
    <row r="787" spans="6:19" ht="15.75">
      <c r="F787" s="155"/>
      <c r="G787" s="113"/>
      <c r="R787" s="155"/>
      <c r="S787" s="113"/>
    </row>
    <row r="788" spans="6:19" ht="15.75">
      <c r="F788" s="155"/>
      <c r="G788" s="113"/>
      <c r="R788" s="155"/>
      <c r="S788" s="113"/>
    </row>
    <row r="789" spans="6:19" ht="15.75">
      <c r="F789" s="155"/>
      <c r="G789" s="113"/>
      <c r="R789" s="155"/>
      <c r="S789" s="113"/>
    </row>
    <row r="790" spans="6:19" ht="15.75">
      <c r="F790" s="155"/>
      <c r="G790" s="113"/>
      <c r="R790" s="155"/>
      <c r="S790" s="113"/>
    </row>
    <row r="791" spans="6:19" ht="15.75">
      <c r="F791" s="155"/>
      <c r="G791" s="113"/>
      <c r="R791" s="155"/>
      <c r="S791" s="113"/>
    </row>
    <row r="792" spans="6:19" ht="15.75">
      <c r="F792" s="155"/>
      <c r="G792" s="113"/>
      <c r="R792" s="155"/>
      <c r="S792" s="113"/>
    </row>
    <row r="793" spans="6:19" ht="15.75">
      <c r="F793" s="155"/>
      <c r="G793" s="113"/>
      <c r="R793" s="155"/>
      <c r="S793" s="113"/>
    </row>
    <row r="794" spans="6:19" ht="15.75">
      <c r="F794" s="155"/>
      <c r="G794" s="113"/>
      <c r="R794" s="155"/>
      <c r="S794" s="113"/>
    </row>
    <row r="795" spans="6:19" ht="15.75">
      <c r="F795" s="155"/>
      <c r="G795" s="113"/>
      <c r="R795" s="155"/>
      <c r="S795" s="113"/>
    </row>
    <row r="796" spans="6:19" ht="15.75">
      <c r="F796" s="155"/>
      <c r="G796" s="113"/>
      <c r="R796" s="155"/>
      <c r="S796" s="113"/>
    </row>
    <row r="797" spans="6:19" ht="15.75">
      <c r="F797" s="155"/>
      <c r="G797" s="113"/>
      <c r="R797" s="155"/>
      <c r="S797" s="113"/>
    </row>
    <row r="798" spans="6:19" ht="15.75">
      <c r="F798" s="155"/>
      <c r="G798" s="113"/>
      <c r="R798" s="155"/>
      <c r="S798" s="113"/>
    </row>
    <row r="799" spans="6:19" ht="15.75">
      <c r="F799" s="155"/>
      <c r="G799" s="113"/>
      <c r="R799" s="155"/>
      <c r="S799" s="113"/>
    </row>
    <row r="800" spans="6:19" ht="15.75">
      <c r="F800" s="155"/>
      <c r="G800" s="113"/>
      <c r="R800" s="155"/>
      <c r="S800" s="113"/>
    </row>
    <row r="801" spans="6:19" ht="15.75">
      <c r="F801" s="155"/>
      <c r="G801" s="113"/>
      <c r="R801" s="155"/>
      <c r="S801" s="113"/>
    </row>
    <row r="802" spans="6:19" ht="15.75">
      <c r="F802" s="155"/>
      <c r="G802" s="113"/>
      <c r="R802" s="155"/>
      <c r="S802" s="113"/>
    </row>
    <row r="803" spans="6:19" ht="15.75">
      <c r="F803" s="155"/>
      <c r="G803" s="113"/>
      <c r="R803" s="155"/>
      <c r="S803" s="113"/>
    </row>
    <row r="804" spans="6:19" ht="15.75">
      <c r="F804" s="155"/>
      <c r="G804" s="113"/>
      <c r="R804" s="155"/>
      <c r="S804" s="113"/>
    </row>
    <row r="805" spans="6:19" ht="15.75">
      <c r="F805" s="155"/>
      <c r="G805" s="113"/>
      <c r="R805" s="155"/>
      <c r="S805" s="113"/>
    </row>
    <row r="806" spans="6:19" ht="15.75">
      <c r="F806" s="155"/>
      <c r="G806" s="113"/>
      <c r="R806" s="155"/>
      <c r="S806" s="113"/>
    </row>
    <row r="807" spans="6:19" ht="15.75">
      <c r="F807" s="155"/>
      <c r="G807" s="113"/>
      <c r="R807" s="155"/>
      <c r="S807" s="113"/>
    </row>
    <row r="808" spans="6:19" ht="15.75">
      <c r="F808" s="155"/>
      <c r="G808" s="113"/>
      <c r="R808" s="155"/>
      <c r="S808" s="113"/>
    </row>
    <row r="809" spans="6:19" ht="15.75">
      <c r="F809" s="155"/>
      <c r="G809" s="113"/>
      <c r="R809" s="155"/>
      <c r="S809" s="113"/>
    </row>
    <row r="810" spans="6:19" ht="15.75">
      <c r="F810" s="155"/>
      <c r="G810" s="113"/>
      <c r="R810" s="155"/>
      <c r="S810" s="113"/>
    </row>
    <row r="811" spans="6:19" ht="15.75">
      <c r="F811" s="155"/>
      <c r="G811" s="113"/>
      <c r="R811" s="155"/>
      <c r="S811" s="113"/>
    </row>
    <row r="812" spans="6:19" ht="15.75">
      <c r="F812" s="155"/>
      <c r="G812" s="113"/>
      <c r="R812" s="155"/>
      <c r="S812" s="113"/>
    </row>
    <row r="813" spans="6:19" ht="15.75">
      <c r="F813" s="155"/>
      <c r="G813" s="113"/>
      <c r="R813" s="155"/>
      <c r="S813" s="113"/>
    </row>
    <row r="814" spans="6:19" ht="15.75">
      <c r="F814" s="155"/>
      <c r="G814" s="113"/>
      <c r="R814" s="155"/>
      <c r="S814" s="113"/>
    </row>
    <row r="815" spans="6:19" ht="15.75">
      <c r="F815" s="155"/>
      <c r="G815" s="113"/>
      <c r="R815" s="155"/>
      <c r="S815" s="113"/>
    </row>
    <row r="816" spans="6:19" ht="15.75">
      <c r="F816" s="155"/>
      <c r="G816" s="113"/>
      <c r="R816" s="155"/>
      <c r="S816" s="113"/>
    </row>
    <row r="817" spans="6:19" ht="15.75">
      <c r="F817" s="155"/>
      <c r="G817" s="113"/>
      <c r="R817" s="155"/>
      <c r="S817" s="113"/>
    </row>
    <row r="818" spans="6:19" ht="15.75">
      <c r="F818" s="155"/>
      <c r="G818" s="113"/>
      <c r="R818" s="155"/>
      <c r="S818" s="113"/>
    </row>
    <row r="819" spans="6:19" ht="15.75">
      <c r="F819" s="155"/>
      <c r="G819" s="113"/>
      <c r="R819" s="155"/>
      <c r="S819" s="113"/>
    </row>
    <row r="820" spans="6:19" ht="15.75">
      <c r="F820" s="155"/>
      <c r="G820" s="113"/>
      <c r="R820" s="155"/>
      <c r="S820" s="113"/>
    </row>
    <row r="821" spans="6:19" ht="15.75">
      <c r="F821" s="155"/>
      <c r="G821" s="113"/>
      <c r="R821" s="155"/>
      <c r="S821" s="113"/>
    </row>
    <row r="822" spans="6:19" ht="15.75">
      <c r="F822" s="155"/>
      <c r="G822" s="113"/>
      <c r="R822" s="155"/>
      <c r="S822" s="113"/>
    </row>
    <row r="823" spans="6:19" ht="15.75">
      <c r="F823" s="155"/>
      <c r="G823" s="113"/>
      <c r="R823" s="155"/>
      <c r="S823" s="113"/>
    </row>
    <row r="824" spans="6:19" ht="15.75">
      <c r="F824" s="155"/>
      <c r="G824" s="113"/>
      <c r="R824" s="155"/>
      <c r="S824" s="113"/>
    </row>
    <row r="825" spans="6:19" ht="15.75">
      <c r="F825" s="155"/>
      <c r="G825" s="113"/>
      <c r="R825" s="155"/>
      <c r="S825" s="113"/>
    </row>
    <row r="826" spans="6:19" ht="15.75">
      <c r="F826" s="155"/>
      <c r="G826" s="113"/>
      <c r="R826" s="155"/>
      <c r="S826" s="113"/>
    </row>
    <row r="827" spans="6:19" ht="15.75">
      <c r="F827" s="155"/>
      <c r="G827" s="113"/>
      <c r="R827" s="155"/>
      <c r="S827" s="113"/>
    </row>
    <row r="828" spans="6:19" ht="15.75">
      <c r="F828" s="155"/>
      <c r="G828" s="113"/>
      <c r="R828" s="155"/>
      <c r="S828" s="113"/>
    </row>
    <row r="829" spans="6:19" ht="15.75">
      <c r="F829" s="155"/>
      <c r="G829" s="113"/>
      <c r="R829" s="155"/>
      <c r="S829" s="113"/>
    </row>
    <row r="830" spans="6:19" ht="15.75">
      <c r="F830" s="155"/>
      <c r="G830" s="113"/>
      <c r="R830" s="155"/>
      <c r="S830" s="113"/>
    </row>
    <row r="831" spans="6:19" ht="15.75">
      <c r="F831" s="155"/>
      <c r="G831" s="113"/>
      <c r="R831" s="155"/>
      <c r="S831" s="113"/>
    </row>
    <row r="832" spans="6:19" ht="15.75">
      <c r="F832" s="155"/>
      <c r="G832" s="113"/>
      <c r="R832" s="155"/>
      <c r="S832" s="113"/>
    </row>
    <row r="833" spans="6:19" ht="15.75">
      <c r="F833" s="155"/>
      <c r="G833" s="113"/>
      <c r="R833" s="155"/>
      <c r="S833" s="113"/>
    </row>
    <row r="834" spans="6:19" ht="15.75">
      <c r="F834" s="155"/>
      <c r="G834" s="113"/>
      <c r="R834" s="155"/>
      <c r="S834" s="113"/>
    </row>
    <row r="835" spans="6:19" ht="15.75">
      <c r="F835" s="155"/>
      <c r="G835" s="113"/>
      <c r="R835" s="155"/>
      <c r="S835" s="113"/>
    </row>
    <row r="836" spans="6:19" ht="15.75">
      <c r="F836" s="155"/>
      <c r="G836" s="113"/>
      <c r="R836" s="155"/>
      <c r="S836" s="113"/>
    </row>
    <row r="837" spans="6:19" ht="15.75">
      <c r="F837" s="155"/>
      <c r="G837" s="113"/>
      <c r="R837" s="155"/>
      <c r="S837" s="113"/>
    </row>
    <row r="838" spans="6:19" ht="15.75">
      <c r="F838" s="155"/>
      <c r="G838" s="113"/>
      <c r="R838" s="155"/>
      <c r="S838" s="113"/>
    </row>
    <row r="839" spans="6:19" ht="15.75">
      <c r="F839" s="155"/>
      <c r="G839" s="113"/>
      <c r="R839" s="155"/>
      <c r="S839" s="113"/>
    </row>
    <row r="840" spans="6:19" ht="15.75">
      <c r="F840" s="155"/>
      <c r="G840" s="113"/>
      <c r="R840" s="155"/>
      <c r="S840" s="113"/>
    </row>
    <row r="841" spans="6:19" ht="15.75">
      <c r="F841" s="155"/>
      <c r="G841" s="113"/>
      <c r="R841" s="155"/>
      <c r="S841" s="113"/>
    </row>
    <row r="842" spans="6:19" ht="15.75">
      <c r="F842" s="155"/>
      <c r="G842" s="113"/>
      <c r="R842" s="155"/>
      <c r="S842" s="113"/>
    </row>
    <row r="843" spans="6:19" ht="15.75">
      <c r="F843" s="155"/>
      <c r="G843" s="113"/>
      <c r="R843" s="155"/>
      <c r="S843" s="113"/>
    </row>
    <row r="844" spans="6:19" ht="15.75">
      <c r="F844" s="155"/>
      <c r="G844" s="113"/>
      <c r="R844" s="155"/>
      <c r="S844" s="113"/>
    </row>
    <row r="845" spans="6:19" ht="15.75">
      <c r="F845" s="155"/>
      <c r="G845" s="113"/>
      <c r="R845" s="155"/>
      <c r="S845" s="113"/>
    </row>
    <row r="846" spans="6:19" ht="15.75">
      <c r="F846" s="155"/>
      <c r="G846" s="113"/>
      <c r="R846" s="155"/>
      <c r="S846" s="113"/>
    </row>
    <row r="847" spans="6:19" ht="15.75">
      <c r="F847" s="155"/>
      <c r="G847" s="113"/>
      <c r="R847" s="155"/>
      <c r="S847" s="113"/>
    </row>
    <row r="848" spans="6:19" ht="15.75">
      <c r="F848" s="155"/>
      <c r="G848" s="113"/>
      <c r="R848" s="155"/>
      <c r="S848" s="113"/>
    </row>
    <row r="849" spans="6:19" ht="15.75">
      <c r="F849" s="155"/>
      <c r="G849" s="113"/>
      <c r="R849" s="155"/>
      <c r="S849" s="113"/>
    </row>
    <row r="850" spans="6:19" ht="15.75">
      <c r="F850" s="155"/>
      <c r="G850" s="113"/>
      <c r="R850" s="155"/>
      <c r="S850" s="113"/>
    </row>
    <row r="851" spans="6:19" ht="15.75">
      <c r="F851" s="155"/>
      <c r="G851" s="113"/>
      <c r="R851" s="155"/>
      <c r="S851" s="113"/>
    </row>
    <row r="852" spans="6:19" ht="15.75">
      <c r="F852" s="155"/>
      <c r="G852" s="113"/>
      <c r="R852" s="155"/>
      <c r="S852" s="113"/>
    </row>
    <row r="853" spans="6:19" ht="15.75">
      <c r="F853" s="155"/>
      <c r="G853" s="113"/>
      <c r="R853" s="155"/>
      <c r="S853" s="113"/>
    </row>
    <row r="854" spans="6:19" ht="15.75">
      <c r="F854" s="155"/>
      <c r="G854" s="113"/>
      <c r="R854" s="155"/>
      <c r="S854" s="113"/>
    </row>
    <row r="855" spans="6:19" ht="15.75">
      <c r="F855" s="155"/>
      <c r="G855" s="113"/>
      <c r="R855" s="155"/>
      <c r="S855" s="113"/>
    </row>
    <row r="856" spans="6:19" ht="15.75">
      <c r="F856" s="155"/>
      <c r="G856" s="113"/>
      <c r="R856" s="155"/>
      <c r="S856" s="113"/>
    </row>
    <row r="857" spans="6:19" ht="15.75">
      <c r="F857" s="155"/>
      <c r="G857" s="113"/>
      <c r="R857" s="155"/>
      <c r="S857" s="113"/>
    </row>
    <row r="858" spans="6:19" ht="15.75">
      <c r="F858" s="155"/>
      <c r="G858" s="113"/>
      <c r="R858" s="155"/>
      <c r="S858" s="113"/>
    </row>
    <row r="859" spans="6:19" ht="15.75">
      <c r="F859" s="155"/>
      <c r="G859" s="113"/>
      <c r="R859" s="155"/>
      <c r="S859" s="113"/>
    </row>
    <row r="860" spans="6:19" ht="15.75">
      <c r="F860" s="155"/>
      <c r="G860" s="113"/>
      <c r="R860" s="155"/>
      <c r="S860" s="113"/>
    </row>
    <row r="861" spans="6:19" ht="15.75">
      <c r="F861" s="155"/>
      <c r="G861" s="113"/>
      <c r="R861" s="155"/>
      <c r="S861" s="113"/>
    </row>
    <row r="862" spans="6:19" ht="15.75">
      <c r="F862" s="155"/>
      <c r="G862" s="113"/>
      <c r="R862" s="155"/>
      <c r="S862" s="113"/>
    </row>
    <row r="863" spans="6:19" ht="15.75">
      <c r="F863" s="155"/>
      <c r="G863" s="113"/>
      <c r="R863" s="155"/>
      <c r="S863" s="113"/>
    </row>
    <row r="864" spans="6:19" ht="15.75">
      <c r="F864" s="155"/>
      <c r="G864" s="113"/>
      <c r="R864" s="155"/>
      <c r="S864" s="113"/>
    </row>
    <row r="865" spans="6:19" ht="15.75">
      <c r="F865" s="155"/>
      <c r="G865" s="113"/>
      <c r="R865" s="155"/>
      <c r="S865" s="113"/>
    </row>
    <row r="866" spans="6:19" ht="15.75">
      <c r="F866" s="155"/>
      <c r="G866" s="113"/>
      <c r="R866" s="155"/>
      <c r="S866" s="113"/>
    </row>
    <row r="867" spans="6:19" ht="15.75">
      <c r="F867" s="155"/>
      <c r="G867" s="113"/>
      <c r="R867" s="155"/>
      <c r="S867" s="113"/>
    </row>
    <row r="868" spans="6:19" ht="15.75">
      <c r="F868" s="155"/>
      <c r="G868" s="113"/>
      <c r="R868" s="155"/>
      <c r="S868" s="113"/>
    </row>
    <row r="869" spans="6:19" ht="15.75">
      <c r="F869" s="155"/>
      <c r="G869" s="113"/>
      <c r="R869" s="155"/>
      <c r="S869" s="113"/>
    </row>
    <row r="870" spans="6:19" ht="15.75">
      <c r="F870" s="155"/>
      <c r="G870" s="113"/>
      <c r="R870" s="155"/>
      <c r="S870" s="113"/>
    </row>
    <row r="871" spans="6:19" ht="15.75">
      <c r="F871" s="155"/>
      <c r="G871" s="113"/>
      <c r="R871" s="155"/>
      <c r="S871" s="113"/>
    </row>
    <row r="872" spans="6:19" ht="15.75">
      <c r="F872" s="155"/>
      <c r="G872" s="113"/>
      <c r="R872" s="155"/>
      <c r="S872" s="113"/>
    </row>
    <row r="873" spans="6:19" ht="15.75">
      <c r="F873" s="155"/>
      <c r="G873" s="113"/>
      <c r="R873" s="155"/>
      <c r="S873" s="113"/>
    </row>
    <row r="874" spans="6:19" ht="15.75">
      <c r="F874" s="155"/>
      <c r="G874" s="113"/>
      <c r="R874" s="155"/>
      <c r="S874" s="113"/>
    </row>
    <row r="875" spans="6:19" ht="15.75">
      <c r="F875" s="155"/>
      <c r="G875" s="113"/>
      <c r="R875" s="155"/>
      <c r="S875" s="113"/>
    </row>
    <row r="876" spans="6:19" ht="15.75">
      <c r="F876" s="155"/>
      <c r="G876" s="113"/>
      <c r="R876" s="155"/>
      <c r="S876" s="113"/>
    </row>
    <row r="877" spans="6:19" ht="15.75">
      <c r="F877" s="155"/>
      <c r="G877" s="113"/>
      <c r="R877" s="155"/>
      <c r="S877" s="113"/>
    </row>
    <row r="878" spans="6:19" ht="15.75">
      <c r="F878" s="155"/>
      <c r="G878" s="113"/>
      <c r="R878" s="155"/>
      <c r="S878" s="113"/>
    </row>
    <row r="879" spans="6:19" ht="15.75">
      <c r="F879" s="155"/>
      <c r="G879" s="113"/>
      <c r="R879" s="155"/>
      <c r="S879" s="113"/>
    </row>
    <row r="880" spans="6:19" ht="15.75">
      <c r="F880" s="155"/>
      <c r="G880" s="113"/>
      <c r="R880" s="155"/>
      <c r="S880" s="113"/>
    </row>
    <row r="881" spans="6:19" ht="15.75">
      <c r="F881" s="155"/>
      <c r="G881" s="113"/>
      <c r="R881" s="155"/>
      <c r="S881" s="113"/>
    </row>
    <row r="882" spans="6:19" ht="15.75">
      <c r="F882" s="155"/>
      <c r="G882" s="113"/>
      <c r="R882" s="155"/>
      <c r="S882" s="113"/>
    </row>
    <row r="883" spans="6:19" ht="15.75">
      <c r="F883" s="155"/>
      <c r="G883" s="113"/>
      <c r="R883" s="155"/>
      <c r="S883" s="113"/>
    </row>
    <row r="884" spans="6:19" ht="15.75">
      <c r="F884" s="155"/>
      <c r="G884" s="113"/>
      <c r="R884" s="155"/>
      <c r="S884" s="113"/>
    </row>
    <row r="885" spans="6:19" ht="15.75">
      <c r="F885" s="155"/>
      <c r="G885" s="113"/>
      <c r="R885" s="155"/>
      <c r="S885" s="113"/>
    </row>
    <row r="886" spans="6:19" ht="15.75">
      <c r="F886" s="155"/>
      <c r="G886" s="113"/>
      <c r="R886" s="155"/>
      <c r="S886" s="113"/>
    </row>
    <row r="887" spans="6:19" ht="15.75">
      <c r="F887" s="155"/>
      <c r="G887" s="113"/>
      <c r="R887" s="155"/>
      <c r="S887" s="113"/>
    </row>
    <row r="888" spans="6:19" ht="15.75">
      <c r="F888" s="155"/>
      <c r="G888" s="113"/>
      <c r="R888" s="155"/>
      <c r="S888" s="113"/>
    </row>
    <row r="889" spans="6:19" ht="15.75">
      <c r="F889" s="155"/>
      <c r="G889" s="113"/>
      <c r="R889" s="155"/>
      <c r="S889" s="113"/>
    </row>
    <row r="890" spans="6:19" ht="15.75">
      <c r="F890" s="155"/>
      <c r="G890" s="113"/>
      <c r="R890" s="155"/>
      <c r="S890" s="113"/>
    </row>
    <row r="891" spans="6:19" ht="15.75">
      <c r="F891" s="155"/>
      <c r="G891" s="113"/>
      <c r="R891" s="155"/>
      <c r="S891" s="113"/>
    </row>
    <row r="892" spans="6:19" ht="15.75">
      <c r="F892" s="155"/>
      <c r="G892" s="113"/>
      <c r="R892" s="155"/>
      <c r="S892" s="113"/>
    </row>
    <row r="893" spans="6:19" ht="15.75">
      <c r="F893" s="155"/>
      <c r="G893" s="113"/>
      <c r="R893" s="155"/>
      <c r="S893" s="113"/>
    </row>
    <row r="894" spans="6:19" ht="15.75">
      <c r="F894" s="155"/>
      <c r="G894" s="113"/>
      <c r="R894" s="155"/>
      <c r="S894" s="113"/>
    </row>
    <row r="895" spans="6:19" ht="15.75">
      <c r="F895" s="155"/>
      <c r="G895" s="113"/>
      <c r="R895" s="155"/>
      <c r="S895" s="113"/>
    </row>
    <row r="896" spans="6:19" ht="15.75">
      <c r="F896" s="155"/>
      <c r="G896" s="113"/>
      <c r="R896" s="155"/>
      <c r="S896" s="113"/>
    </row>
    <row r="897" spans="6:19" ht="15.75">
      <c r="F897" s="155"/>
      <c r="G897" s="113"/>
      <c r="R897" s="155"/>
      <c r="S897" s="113"/>
    </row>
    <row r="898" spans="6:19" ht="15.75">
      <c r="F898" s="155"/>
      <c r="G898" s="113"/>
      <c r="R898" s="155"/>
      <c r="S898" s="113"/>
    </row>
    <row r="899" spans="6:19" ht="15.75">
      <c r="F899" s="155"/>
      <c r="G899" s="113"/>
      <c r="R899" s="155"/>
      <c r="S899" s="113"/>
    </row>
    <row r="900" spans="6:19" ht="15.75">
      <c r="F900" s="155"/>
      <c r="G900" s="113"/>
      <c r="R900" s="155"/>
      <c r="S900" s="113"/>
    </row>
    <row r="901" spans="6:19" ht="15.75">
      <c r="F901" s="155"/>
      <c r="G901" s="113"/>
      <c r="R901" s="155"/>
      <c r="S901" s="113"/>
    </row>
    <row r="902" spans="6:19" ht="15.75">
      <c r="F902" s="155"/>
      <c r="G902" s="113"/>
      <c r="R902" s="155"/>
      <c r="S902" s="113"/>
    </row>
    <row r="903" spans="6:19" ht="15.75">
      <c r="F903" s="155"/>
      <c r="G903" s="113"/>
      <c r="R903" s="155"/>
      <c r="S903" s="113"/>
    </row>
    <row r="904" spans="6:19" ht="15.75">
      <c r="F904" s="155"/>
      <c r="G904" s="113"/>
      <c r="R904" s="155"/>
      <c r="S904" s="113"/>
    </row>
    <row r="905" spans="6:19" ht="15.75">
      <c r="F905" s="155"/>
      <c r="G905" s="113"/>
      <c r="R905" s="155"/>
      <c r="S905" s="113"/>
    </row>
    <row r="906" spans="6:19" ht="15.75">
      <c r="F906" s="155"/>
      <c r="G906" s="113"/>
      <c r="R906" s="155"/>
      <c r="S906" s="113"/>
    </row>
    <row r="907" spans="6:19" ht="15.75">
      <c r="F907" s="155"/>
      <c r="G907" s="113"/>
      <c r="R907" s="155"/>
      <c r="S907" s="113"/>
    </row>
    <row r="908" spans="6:19" ht="15.75">
      <c r="F908" s="155"/>
      <c r="G908" s="113"/>
      <c r="R908" s="155"/>
      <c r="S908" s="113"/>
    </row>
    <row r="909" spans="6:19" ht="15.75">
      <c r="F909" s="155"/>
      <c r="G909" s="113"/>
      <c r="R909" s="155"/>
      <c r="S909" s="113"/>
    </row>
    <row r="910" spans="6:19" ht="15.75">
      <c r="F910" s="155"/>
      <c r="G910" s="113"/>
      <c r="R910" s="155"/>
      <c r="S910" s="113"/>
    </row>
    <row r="911" spans="6:19" ht="15.75">
      <c r="F911" s="155"/>
      <c r="G911" s="113"/>
      <c r="R911" s="155"/>
      <c r="S911" s="113"/>
    </row>
    <row r="912" spans="6:19" ht="15.75">
      <c r="F912" s="155"/>
      <c r="G912" s="113"/>
      <c r="R912" s="155"/>
      <c r="S912" s="113"/>
    </row>
    <row r="913" spans="6:19" ht="15.75">
      <c r="F913" s="155"/>
      <c r="G913" s="113"/>
      <c r="R913" s="155"/>
      <c r="S913" s="113"/>
    </row>
    <row r="914" spans="6:19" ht="15.75">
      <c r="F914" s="155"/>
      <c r="G914" s="113"/>
      <c r="R914" s="155"/>
      <c r="S914" s="113"/>
    </row>
    <row r="915" spans="6:19" ht="15.75">
      <c r="F915" s="155"/>
      <c r="G915" s="113"/>
      <c r="R915" s="155"/>
      <c r="S915" s="113"/>
    </row>
    <row r="916" spans="6:19" ht="15.75">
      <c r="F916" s="155"/>
      <c r="G916" s="113"/>
      <c r="R916" s="155"/>
      <c r="S916" s="113"/>
    </row>
    <row r="917" spans="6:19" ht="15.75">
      <c r="F917" s="155"/>
      <c r="G917" s="113"/>
      <c r="R917" s="155"/>
      <c r="S917" s="113"/>
    </row>
    <row r="918" spans="6:19" ht="15.75">
      <c r="F918" s="155"/>
      <c r="G918" s="113"/>
      <c r="R918" s="155"/>
      <c r="S918" s="113"/>
    </row>
    <row r="919" spans="6:19" ht="15.75">
      <c r="F919" s="155"/>
      <c r="G919" s="113"/>
      <c r="R919" s="155"/>
      <c r="S919" s="113"/>
    </row>
    <row r="920" spans="6:19" ht="15.75">
      <c r="F920" s="155"/>
      <c r="G920" s="113"/>
      <c r="R920" s="155"/>
      <c r="S920" s="113"/>
    </row>
    <row r="921" spans="6:19" ht="15.75">
      <c r="F921" s="155"/>
      <c r="G921" s="113"/>
      <c r="R921" s="155"/>
      <c r="S921" s="113"/>
    </row>
    <row r="922" spans="6:19" ht="15.75">
      <c r="F922" s="155"/>
      <c r="G922" s="113"/>
      <c r="R922" s="155"/>
      <c r="S922" s="113"/>
    </row>
    <row r="923" spans="6:19" ht="15.75">
      <c r="F923" s="155"/>
      <c r="G923" s="113"/>
      <c r="R923" s="155"/>
      <c r="S923" s="113"/>
    </row>
    <row r="924" spans="6:19" ht="15.75">
      <c r="F924" s="155"/>
      <c r="G924" s="113"/>
      <c r="R924" s="155"/>
      <c r="S924" s="113"/>
    </row>
    <row r="925" spans="6:19" ht="15.75">
      <c r="F925" s="155"/>
      <c r="G925" s="113"/>
      <c r="R925" s="155"/>
      <c r="S925" s="113"/>
    </row>
    <row r="926" spans="6:19" ht="15.75">
      <c r="F926" s="155"/>
      <c r="G926" s="113"/>
      <c r="R926" s="155"/>
      <c r="S926" s="113"/>
    </row>
    <row r="927" spans="6:19" ht="15.75">
      <c r="F927" s="155"/>
      <c r="G927" s="113"/>
      <c r="R927" s="155"/>
      <c r="S927" s="113"/>
    </row>
    <row r="928" spans="6:19" ht="15.75">
      <c r="F928" s="155"/>
      <c r="G928" s="113"/>
      <c r="R928" s="155"/>
      <c r="S928" s="113"/>
    </row>
    <row r="929" spans="6:19" ht="15.75">
      <c r="F929" s="155"/>
      <c r="G929" s="113"/>
      <c r="R929" s="155"/>
      <c r="S929" s="113"/>
    </row>
    <row r="930" spans="6:19" ht="15.75">
      <c r="F930" s="155"/>
      <c r="G930" s="113"/>
      <c r="R930" s="155"/>
      <c r="S930" s="113"/>
    </row>
    <row r="931" spans="6:19" ht="15.75">
      <c r="F931" s="155"/>
      <c r="G931" s="113"/>
      <c r="R931" s="155"/>
      <c r="S931" s="113"/>
    </row>
    <row r="932" spans="6:19" ht="15.75">
      <c r="F932" s="155"/>
      <c r="G932" s="113"/>
      <c r="R932" s="155"/>
      <c r="S932" s="113"/>
    </row>
    <row r="933" spans="6:19" ht="15.75">
      <c r="F933" s="155"/>
      <c r="G933" s="113"/>
      <c r="R933" s="155"/>
      <c r="S933" s="113"/>
    </row>
    <row r="934" spans="6:19" ht="15.75">
      <c r="F934" s="155"/>
      <c r="G934" s="113"/>
      <c r="R934" s="155"/>
      <c r="S934" s="113"/>
    </row>
    <row r="935" spans="6:19" ht="15.75">
      <c r="F935" s="155"/>
      <c r="G935" s="113"/>
      <c r="R935" s="155"/>
      <c r="S935" s="113"/>
    </row>
    <row r="936" spans="6:19" ht="15.75">
      <c r="F936" s="155"/>
      <c r="G936" s="113"/>
      <c r="R936" s="155"/>
      <c r="S936" s="113"/>
    </row>
    <row r="937" spans="6:19" ht="15.75">
      <c r="F937" s="155"/>
      <c r="G937" s="113"/>
      <c r="R937" s="155"/>
      <c r="S937" s="113"/>
    </row>
    <row r="938" spans="6:19" ht="15.75">
      <c r="F938" s="155"/>
      <c r="G938" s="113"/>
      <c r="R938" s="155"/>
      <c r="S938" s="113"/>
    </row>
    <row r="939" spans="6:19" ht="15.75">
      <c r="F939" s="155"/>
      <c r="G939" s="113"/>
      <c r="R939" s="155"/>
      <c r="S939" s="113"/>
    </row>
    <row r="940" spans="6:19" ht="15.75">
      <c r="F940" s="155"/>
      <c r="G940" s="113"/>
      <c r="R940" s="155"/>
      <c r="S940" s="113"/>
    </row>
    <row r="941" spans="6:19" ht="15.75">
      <c r="F941" s="155"/>
      <c r="G941" s="113"/>
      <c r="R941" s="155"/>
      <c r="S941" s="113"/>
    </row>
    <row r="942" spans="6:19" ht="15.75">
      <c r="F942" s="155"/>
      <c r="G942" s="113"/>
      <c r="R942" s="155"/>
      <c r="S942" s="113"/>
    </row>
    <row r="943" spans="6:19" ht="15.75">
      <c r="F943" s="155"/>
      <c r="G943" s="113"/>
      <c r="R943" s="155"/>
      <c r="S943" s="113"/>
    </row>
    <row r="944" spans="6:19" ht="15.75">
      <c r="F944" s="155"/>
      <c r="G944" s="113"/>
      <c r="R944" s="155"/>
      <c r="S944" s="113"/>
    </row>
    <row r="945" spans="6:19" ht="15.75">
      <c r="F945" s="155"/>
      <c r="G945" s="113"/>
      <c r="R945" s="155"/>
      <c r="S945" s="113"/>
    </row>
    <row r="946" spans="6:19" ht="15.75">
      <c r="F946" s="155"/>
      <c r="G946" s="113"/>
      <c r="R946" s="155"/>
      <c r="S946" s="113"/>
    </row>
    <row r="947" spans="6:19" ht="15.75">
      <c r="F947" s="155"/>
      <c r="G947" s="113"/>
      <c r="R947" s="155"/>
      <c r="S947" s="113"/>
    </row>
    <row r="948" spans="6:19" ht="15.75">
      <c r="F948" s="155"/>
      <c r="G948" s="113"/>
      <c r="R948" s="155"/>
      <c r="S948" s="113"/>
    </row>
    <row r="949" spans="6:19" ht="15.75">
      <c r="F949" s="155"/>
      <c r="G949" s="113"/>
      <c r="R949" s="155"/>
      <c r="S949" s="113"/>
    </row>
    <row r="950" spans="6:19" ht="15.75">
      <c r="F950" s="155"/>
      <c r="G950" s="113"/>
      <c r="R950" s="155"/>
      <c r="S950" s="113"/>
    </row>
    <row r="951" spans="6:19" ht="15.75">
      <c r="F951" s="155"/>
      <c r="G951" s="113"/>
      <c r="R951" s="155"/>
      <c r="S951" s="113"/>
    </row>
    <row r="952" spans="6:19" ht="15.75">
      <c r="F952" s="155"/>
      <c r="G952" s="113"/>
      <c r="R952" s="155"/>
      <c r="S952" s="113"/>
    </row>
    <row r="953" spans="6:19" ht="15.75">
      <c r="F953" s="155"/>
      <c r="G953" s="113"/>
      <c r="R953" s="155"/>
      <c r="S953" s="113"/>
    </row>
    <row r="954" spans="6:19" ht="15.75">
      <c r="F954" s="155"/>
      <c r="G954" s="113"/>
      <c r="R954" s="155"/>
      <c r="S954" s="113"/>
    </row>
    <row r="955" spans="6:19" ht="15.75">
      <c r="F955" s="155"/>
      <c r="G955" s="113"/>
      <c r="R955" s="155"/>
      <c r="S955" s="113"/>
    </row>
    <row r="956" spans="6:19" ht="15.75">
      <c r="F956" s="155"/>
      <c r="G956" s="113"/>
      <c r="R956" s="155"/>
      <c r="S956" s="113"/>
    </row>
    <row r="957" spans="6:19" ht="15.75">
      <c r="F957" s="155"/>
      <c r="G957" s="113"/>
      <c r="R957" s="155"/>
      <c r="S957" s="113"/>
    </row>
    <row r="958" spans="6:19" ht="15.75">
      <c r="F958" s="155"/>
      <c r="G958" s="113"/>
      <c r="R958" s="155"/>
      <c r="S958" s="113"/>
    </row>
    <row r="959" spans="6:19" ht="15.75">
      <c r="F959" s="155"/>
      <c r="G959" s="113"/>
      <c r="R959" s="155"/>
      <c r="S959" s="113"/>
    </row>
    <row r="960" spans="6:19" ht="15.75">
      <c r="F960" s="155"/>
      <c r="G960" s="113"/>
      <c r="R960" s="155"/>
      <c r="S960" s="113"/>
    </row>
    <row r="961" spans="6:19" ht="15.75">
      <c r="F961" s="155"/>
      <c r="G961" s="113"/>
      <c r="R961" s="155"/>
      <c r="S961" s="113"/>
    </row>
    <row r="962" spans="6:19" ht="15.75">
      <c r="F962" s="155"/>
      <c r="G962" s="113"/>
      <c r="R962" s="155"/>
      <c r="S962" s="113"/>
    </row>
    <row r="963" spans="6:19" ht="15.75">
      <c r="F963" s="155"/>
      <c r="G963" s="113"/>
      <c r="R963" s="155"/>
      <c r="S963" s="113"/>
    </row>
    <row r="964" spans="6:19" ht="15.75">
      <c r="F964" s="155"/>
      <c r="G964" s="113"/>
      <c r="R964" s="155"/>
      <c r="S964" s="113"/>
    </row>
    <row r="965" spans="6:19" ht="15.75">
      <c r="F965" s="155"/>
      <c r="G965" s="113"/>
      <c r="R965" s="155"/>
      <c r="S965" s="113"/>
    </row>
    <row r="966" spans="6:19" ht="15.75">
      <c r="F966" s="155"/>
      <c r="G966" s="113"/>
      <c r="R966" s="155"/>
      <c r="S966" s="113"/>
    </row>
    <row r="967" spans="6:19" ht="15.75">
      <c r="F967" s="155"/>
      <c r="G967" s="113"/>
      <c r="R967" s="155"/>
      <c r="S967" s="113"/>
    </row>
    <row r="968" spans="6:19" ht="15.75">
      <c r="F968" s="155"/>
      <c r="G968" s="113"/>
      <c r="R968" s="155"/>
      <c r="S968" s="113"/>
    </row>
    <row r="969" spans="6:19" ht="15.75">
      <c r="F969" s="155"/>
      <c r="G969" s="113"/>
      <c r="R969" s="155"/>
      <c r="S969" s="113"/>
    </row>
    <row r="970" spans="6:19" ht="15.75">
      <c r="F970" s="155"/>
      <c r="G970" s="113"/>
      <c r="R970" s="155"/>
      <c r="S970" s="113"/>
    </row>
    <row r="971" spans="6:19" ht="15.75">
      <c r="F971" s="155"/>
      <c r="G971" s="113"/>
      <c r="R971" s="155"/>
      <c r="S971" s="113"/>
    </row>
    <row r="972" spans="6:19" ht="15.75">
      <c r="F972" s="155"/>
      <c r="G972" s="113"/>
      <c r="R972" s="155"/>
      <c r="S972" s="113"/>
    </row>
    <row r="973" spans="6:19" ht="15.75">
      <c r="F973" s="155"/>
      <c r="G973" s="113"/>
      <c r="R973" s="155"/>
      <c r="S973" s="113"/>
    </row>
    <row r="974" spans="6:19" ht="15.75">
      <c r="F974" s="155"/>
      <c r="G974" s="113"/>
      <c r="R974" s="155"/>
      <c r="S974" s="113"/>
    </row>
    <row r="975" spans="6:19" ht="15.75">
      <c r="F975" s="155"/>
      <c r="G975" s="113"/>
      <c r="R975" s="155"/>
      <c r="S975" s="113"/>
    </row>
    <row r="976" spans="6:19" ht="15.75">
      <c r="F976" s="155"/>
      <c r="G976" s="113"/>
      <c r="R976" s="155"/>
      <c r="S976" s="113"/>
    </row>
    <row r="977" spans="6:19" ht="15.75">
      <c r="F977" s="155"/>
      <c r="G977" s="113"/>
      <c r="R977" s="155"/>
      <c r="S977" s="113"/>
    </row>
    <row r="978" spans="6:19" ht="15.75">
      <c r="F978" s="155"/>
      <c r="G978" s="113"/>
      <c r="R978" s="155"/>
      <c r="S978" s="113"/>
    </row>
    <row r="979" spans="6:19" ht="15.75">
      <c r="F979" s="155"/>
      <c r="G979" s="113"/>
      <c r="R979" s="155"/>
      <c r="S979" s="113"/>
    </row>
    <row r="980" spans="6:19" ht="15.75">
      <c r="F980" s="155"/>
      <c r="G980" s="113"/>
      <c r="R980" s="155"/>
      <c r="S980" s="113"/>
    </row>
    <row r="981" spans="6:19" ht="15.75">
      <c r="F981" s="155"/>
      <c r="G981" s="113"/>
      <c r="R981" s="155"/>
      <c r="S981" s="113"/>
    </row>
    <row r="982" spans="6:19" ht="15.75">
      <c r="F982" s="155"/>
      <c r="G982" s="113"/>
      <c r="R982" s="155"/>
      <c r="S982" s="113"/>
    </row>
    <row r="983" spans="6:19" ht="15.75">
      <c r="F983" s="155"/>
      <c r="G983" s="113"/>
      <c r="R983" s="155"/>
      <c r="S983" s="113"/>
    </row>
  </sheetData>
  <sheetProtection formatCells="0" formatColumns="0" formatRows="0" insertColumns="0" insertRows="0" insertHyperlinks="0" deleteColumns="0" deleteRows="0" sort="0" autoFilter="0" pivotTables="0"/>
  <mergeCells count="59">
    <mergeCell ref="AE4:AE6"/>
    <mergeCell ref="A1:A2"/>
    <mergeCell ref="B1:B2"/>
    <mergeCell ref="D1:D2"/>
    <mergeCell ref="F1:Q1"/>
    <mergeCell ref="R1:AC1"/>
    <mergeCell ref="AE1:AE2"/>
    <mergeCell ref="A3:D3"/>
    <mergeCell ref="A4:A6"/>
    <mergeCell ref="B4:B6"/>
    <mergeCell ref="D4:D6"/>
    <mergeCell ref="AD4:AD6"/>
    <mergeCell ref="C1:C2"/>
    <mergeCell ref="C4:C6"/>
    <mergeCell ref="AD1:AD2"/>
    <mergeCell ref="A10:A12"/>
    <mergeCell ref="B10:B12"/>
    <mergeCell ref="D10:D12"/>
    <mergeCell ref="AD10:AD12"/>
    <mergeCell ref="AE10:AE12"/>
    <mergeCell ref="C10:C12"/>
    <mergeCell ref="A7:A9"/>
    <mergeCell ref="B7:B9"/>
    <mergeCell ref="D7:D9"/>
    <mergeCell ref="AD7:AD9"/>
    <mergeCell ref="AE7:AE9"/>
    <mergeCell ref="C7:C9"/>
    <mergeCell ref="A28:A30"/>
    <mergeCell ref="B28:B30"/>
    <mergeCell ref="D28:D30"/>
    <mergeCell ref="AD28:AD30"/>
    <mergeCell ref="AE28:AE30"/>
    <mergeCell ref="C28:C30"/>
    <mergeCell ref="A13:A15"/>
    <mergeCell ref="B13:B15"/>
    <mergeCell ref="D13:D15"/>
    <mergeCell ref="AD13:AD15"/>
    <mergeCell ref="AE13:AE15"/>
    <mergeCell ref="C13:C15"/>
    <mergeCell ref="AE22:AE24"/>
    <mergeCell ref="A16:D16"/>
    <mergeCell ref="A17:A19"/>
    <mergeCell ref="B17:B19"/>
    <mergeCell ref="D17:D19"/>
    <mergeCell ref="AD17:AD19"/>
    <mergeCell ref="AE17:AE19"/>
    <mergeCell ref="A20:D20"/>
    <mergeCell ref="A22:A24"/>
    <mergeCell ref="B22:B24"/>
    <mergeCell ref="D22:D24"/>
    <mergeCell ref="AD22:AD24"/>
    <mergeCell ref="C17:C19"/>
    <mergeCell ref="C22:C24"/>
    <mergeCell ref="A25:A27"/>
    <mergeCell ref="B25:B27"/>
    <mergeCell ref="D25:D27"/>
    <mergeCell ref="AD25:AD27"/>
    <mergeCell ref="AE25:AE27"/>
    <mergeCell ref="C25:C27"/>
  </mergeCells>
  <conditionalFormatting sqref="F984:F65528">
    <cfRule type="expression" dxfId="52" priority="201" stopIfTrue="1">
      <formula>OR(F985="greem",F985="green ")</formula>
    </cfRule>
    <cfRule type="expression" dxfId="51" priority="202" stopIfTrue="1">
      <formula>OR(F985="amber",F985="amber ")</formula>
    </cfRule>
  </conditionalFormatting>
  <conditionalFormatting sqref="F21:AE21 AE28:AE30 AE17 N22:N25 K22:K25 H22:H25 K28:K30 N28:N30 H17:H19 K17:K19 N17:N19 T27 K4:K15 N4:N15 H30 AE4:AE15 Q4:AC15 Q17:AC19 Q22:AC25 Q28:AC30">
    <cfRule type="cellIs" dxfId="50" priority="198" stopIfTrue="1" operator="equal">
      <formula>"green"</formula>
    </cfRule>
    <cfRule type="cellIs" dxfId="49" priority="199" stopIfTrue="1" operator="equal">
      <formula>"amber"</formula>
    </cfRule>
    <cfRule type="cellIs" dxfId="48" priority="200" stopIfTrue="1" operator="equal">
      <formula>"red"</formula>
    </cfRule>
  </conditionalFormatting>
  <conditionalFormatting sqref="I17:J19 L17:M19 O17:P19 U17:V19 X17:Y19 AA17:AB19 H28:J30 T28:V30 R26:S27 I22:J27 L22:M30 O22:P30 R23:S23 U22:V27 X22:Y30 AA22:AB30 H4:J15 L4:M15 O4:P15 X4:Y15 AA4:AB15 K14 N14 Q14 W14 Z14 AC14 K11 N11 Q11 W11 Z11 AC11 T4:V15">
    <cfRule type="cellIs" dxfId="47" priority="195" stopIfTrue="1" operator="equal">
      <formula>"GREEN"</formula>
    </cfRule>
    <cfRule type="cellIs" dxfId="46" priority="196" stopIfTrue="1" operator="equal">
      <formula>"AMBER"</formula>
    </cfRule>
    <cfRule type="cellIs" dxfId="45" priority="197" stopIfTrue="1" operator="equal">
      <formula>"RED"</formula>
    </cfRule>
  </conditionalFormatting>
  <conditionalFormatting sqref="R984:R65528">
    <cfRule type="expression" dxfId="44" priority="193" stopIfTrue="1">
      <formula>OR(R985="greem",R985="green ")</formula>
    </cfRule>
    <cfRule type="expression" dxfId="43" priority="194" stopIfTrue="1">
      <formula>OR(R985="amber",R985="amber ")</formula>
    </cfRule>
  </conditionalFormatting>
  <conditionalFormatting sqref="W4">
    <cfRule type="cellIs" dxfId="42" priority="28" stopIfTrue="1" operator="equal">
      <formula>"GREEN"</formula>
    </cfRule>
    <cfRule type="cellIs" dxfId="41" priority="29" stopIfTrue="1" operator="equal">
      <formula>"AMBER"</formula>
    </cfRule>
    <cfRule type="cellIs" dxfId="40" priority="30" stopIfTrue="1" operator="equal">
      <formula>"RED"</formula>
    </cfRule>
  </conditionalFormatting>
  <conditionalFormatting sqref="W6">
    <cfRule type="cellIs" dxfId="39" priority="25" stopIfTrue="1" operator="equal">
      <formula>"GREEN"</formula>
    </cfRule>
    <cfRule type="cellIs" dxfId="38" priority="26" stopIfTrue="1" operator="equal">
      <formula>"AMBER"</formula>
    </cfRule>
    <cfRule type="cellIs" dxfId="37" priority="27" stopIfTrue="1" operator="equal">
      <formula>"RED"</formula>
    </cfRule>
  </conditionalFormatting>
  <conditionalFormatting sqref="W7">
    <cfRule type="cellIs" dxfId="36" priority="22" stopIfTrue="1" operator="equal">
      <formula>"GREEN"</formula>
    </cfRule>
    <cfRule type="cellIs" dxfId="35" priority="23" stopIfTrue="1" operator="equal">
      <formula>"AMBER"</formula>
    </cfRule>
    <cfRule type="cellIs" dxfId="34" priority="24" stopIfTrue="1" operator="equal">
      <formula>"RED"</formula>
    </cfRule>
  </conditionalFormatting>
  <conditionalFormatting sqref="W9">
    <cfRule type="cellIs" dxfId="33" priority="19" stopIfTrue="1" operator="equal">
      <formula>"GREEN"</formula>
    </cfRule>
    <cfRule type="cellIs" dxfId="32" priority="20" stopIfTrue="1" operator="equal">
      <formula>"AMBER"</formula>
    </cfRule>
    <cfRule type="cellIs" dxfId="31" priority="21" stopIfTrue="1" operator="equal">
      <formula>"RED"</formula>
    </cfRule>
  </conditionalFormatting>
  <conditionalFormatting sqref="W10">
    <cfRule type="cellIs" dxfId="30" priority="16" stopIfTrue="1" operator="equal">
      <formula>"GREEN"</formula>
    </cfRule>
    <cfRule type="cellIs" dxfId="29" priority="17" stopIfTrue="1" operator="equal">
      <formula>"AMBER"</formula>
    </cfRule>
    <cfRule type="cellIs" dxfId="28" priority="18" stopIfTrue="1" operator="equal">
      <formula>"RED"</formula>
    </cfRule>
  </conditionalFormatting>
  <conditionalFormatting sqref="W12">
    <cfRule type="cellIs" dxfId="27" priority="13" stopIfTrue="1" operator="equal">
      <formula>"GREEN"</formula>
    </cfRule>
    <cfRule type="cellIs" dxfId="26" priority="14" stopIfTrue="1" operator="equal">
      <formula>"AMBER"</formula>
    </cfRule>
    <cfRule type="cellIs" dxfId="25" priority="15" stopIfTrue="1" operator="equal">
      <formula>"RED"</formula>
    </cfRule>
  </conditionalFormatting>
  <conditionalFormatting sqref="W13">
    <cfRule type="cellIs" dxfId="24" priority="10" stopIfTrue="1" operator="equal">
      <formula>"GREEN"</formula>
    </cfRule>
    <cfRule type="cellIs" dxfId="23" priority="11" stopIfTrue="1" operator="equal">
      <formula>"AMBER"</formula>
    </cfRule>
    <cfRule type="cellIs" dxfId="22" priority="12" stopIfTrue="1" operator="equal">
      <formula>"RED"</formula>
    </cfRule>
  </conditionalFormatting>
  <conditionalFormatting sqref="W27">
    <cfRule type="cellIs" dxfId="21" priority="7" stopIfTrue="1" operator="equal">
      <formula>"green"</formula>
    </cfRule>
    <cfRule type="cellIs" dxfId="20" priority="8" stopIfTrue="1" operator="equal">
      <formula>"amber"</formula>
    </cfRule>
    <cfRule type="cellIs" dxfId="19" priority="9" stopIfTrue="1" operator="equal">
      <formula>"red"</formula>
    </cfRule>
  </conditionalFormatting>
  <conditionalFormatting sqref="W28">
    <cfRule type="cellIs" dxfId="18" priority="4" stopIfTrue="1" operator="equal">
      <formula>"GREEN"</formula>
    </cfRule>
    <cfRule type="cellIs" dxfId="17" priority="5" stopIfTrue="1" operator="equal">
      <formula>"AMBER"</formula>
    </cfRule>
    <cfRule type="cellIs" dxfId="16" priority="6" stopIfTrue="1" operator="equal">
      <formula>"RED"</formula>
    </cfRule>
  </conditionalFormatting>
  <conditionalFormatting sqref="W30">
    <cfRule type="cellIs" dxfId="15" priority="1" stopIfTrue="1" operator="equal">
      <formula>"GREEN"</formula>
    </cfRule>
    <cfRule type="cellIs" dxfId="14" priority="2" stopIfTrue="1" operator="equal">
      <formula>"AMBER"</formula>
    </cfRule>
    <cfRule type="cellIs" dxfId="13"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(formally known as Beardmore Centre for Health Science)&amp;C&amp;"Arial,Bold"&amp;14Corporate Balanced Scorecard 2015-16&amp;R&amp;"Arial,Bold"&amp;12Appendix 1</oddHeader>
    <oddFooter>&amp;CPage &amp;P</oddFooter>
  </headerFooter>
  <drawing r:id="rId2"/>
</worksheet>
</file>

<file path=xl/worksheets/sheet4.xml><?xml version="1.0" encoding="utf-8"?>
<worksheet xmlns="http://schemas.openxmlformats.org/spreadsheetml/2006/main" xmlns:r="http://schemas.openxmlformats.org/officeDocument/2006/relationships">
  <dimension ref="A1:IK1014"/>
  <sheetViews>
    <sheetView zoomScale="65" zoomScaleNormal="65" zoomScaleSheetLayoutView="50" workbookViewId="0">
      <pane xSplit="4" topLeftCell="L1" activePane="topRight" state="frozen"/>
      <selection activeCell="AD111" sqref="AD111:AD114"/>
      <selection pane="topRight" activeCell="D7" sqref="D7:D10"/>
    </sheetView>
  </sheetViews>
  <sheetFormatPr defaultRowHeight="14.25"/>
  <cols>
    <col min="1" max="1" width="9.28515625" style="144" customWidth="1"/>
    <col min="2" max="2" width="36.7109375" style="75" customWidth="1"/>
    <col min="3" max="3" width="12.5703125" style="112" customWidth="1"/>
    <col min="4" max="4" width="32.7109375" style="76" customWidth="1"/>
    <col min="5" max="5" width="0.140625" style="76" customWidth="1"/>
    <col min="6" max="6" width="0.140625" style="145" customWidth="1"/>
    <col min="7" max="7" width="0.140625" style="141" customWidth="1"/>
    <col min="8" max="17" width="0.28515625" style="141" customWidth="1"/>
    <col min="18" max="18" width="10" style="145" customWidth="1"/>
    <col min="19" max="29" width="10" style="141" customWidth="1"/>
    <col min="30" max="30" width="41.7109375" style="196" customWidth="1"/>
    <col min="31" max="31" width="71.140625" style="76" customWidth="1"/>
    <col min="32" max="32" width="11.42578125" style="76" customWidth="1"/>
    <col min="33" max="33" width="13.28515625" style="76" bestFit="1" customWidth="1"/>
    <col min="34" max="34" width="13" style="76" bestFit="1" customWidth="1"/>
    <col min="35" max="16384" width="9.140625" style="76"/>
  </cols>
  <sheetData>
    <row r="1" spans="1:33" ht="91.5" customHeight="1">
      <c r="A1" s="762" t="s">
        <v>18</v>
      </c>
      <c r="B1" s="716" t="s">
        <v>17</v>
      </c>
      <c r="C1" s="716" t="s">
        <v>7</v>
      </c>
      <c r="D1" s="773" t="s">
        <v>11</v>
      </c>
      <c r="E1" s="127"/>
      <c r="F1" s="719"/>
      <c r="G1" s="770"/>
      <c r="H1" s="770"/>
      <c r="I1" s="770"/>
      <c r="J1" s="770"/>
      <c r="K1" s="770"/>
      <c r="L1" s="770"/>
      <c r="M1" s="770"/>
      <c r="N1" s="770"/>
      <c r="O1" s="770"/>
      <c r="P1" s="770"/>
      <c r="Q1" s="770"/>
      <c r="R1" s="769" t="s">
        <v>1</v>
      </c>
      <c r="S1" s="770"/>
      <c r="T1" s="770"/>
      <c r="U1" s="770"/>
      <c r="V1" s="770"/>
      <c r="W1" s="770"/>
      <c r="X1" s="770"/>
      <c r="Y1" s="770"/>
      <c r="Z1" s="770"/>
      <c r="AA1" s="770"/>
      <c r="AB1" s="770"/>
      <c r="AC1" s="771"/>
      <c r="AD1" s="760" t="s">
        <v>75</v>
      </c>
      <c r="AE1" s="762" t="s">
        <v>143</v>
      </c>
      <c r="AF1" s="75"/>
      <c r="AG1" s="75"/>
    </row>
    <row r="2" spans="1:33" ht="28.5" customHeight="1">
      <c r="A2" s="772"/>
      <c r="B2" s="718"/>
      <c r="C2" s="718"/>
      <c r="D2" s="774"/>
      <c r="E2" s="128" t="s">
        <v>39</v>
      </c>
      <c r="F2" s="146">
        <v>42461</v>
      </c>
      <c r="G2" s="146">
        <v>42491</v>
      </c>
      <c r="H2" s="146">
        <v>42522</v>
      </c>
      <c r="I2" s="146">
        <v>42552</v>
      </c>
      <c r="J2" s="146">
        <v>42583</v>
      </c>
      <c r="K2" s="146">
        <v>42614</v>
      </c>
      <c r="L2" s="146">
        <v>42644</v>
      </c>
      <c r="M2" s="146">
        <v>42675</v>
      </c>
      <c r="N2" s="146">
        <v>42705</v>
      </c>
      <c r="O2" s="146">
        <v>42736</v>
      </c>
      <c r="P2" s="146">
        <v>42767</v>
      </c>
      <c r="Q2" s="146">
        <v>42795</v>
      </c>
      <c r="R2" s="146">
        <v>42826</v>
      </c>
      <c r="S2" s="146">
        <v>42856</v>
      </c>
      <c r="T2" s="146">
        <v>42887</v>
      </c>
      <c r="U2" s="146">
        <v>42917</v>
      </c>
      <c r="V2" s="146">
        <v>42948</v>
      </c>
      <c r="W2" s="146">
        <v>42979</v>
      </c>
      <c r="X2" s="146">
        <v>43009</v>
      </c>
      <c r="Y2" s="146">
        <v>43040</v>
      </c>
      <c r="Z2" s="146">
        <v>43070</v>
      </c>
      <c r="AA2" s="146">
        <v>43101</v>
      </c>
      <c r="AB2" s="146">
        <v>43132</v>
      </c>
      <c r="AC2" s="146">
        <v>43160</v>
      </c>
      <c r="AD2" s="761"/>
      <c r="AE2" s="709"/>
      <c r="AF2" s="75"/>
      <c r="AG2" s="75"/>
    </row>
    <row r="3" spans="1:33" s="107" customFormat="1" ht="57.75" customHeight="1">
      <c r="A3" s="689" t="s">
        <v>20</v>
      </c>
      <c r="B3" s="690"/>
      <c r="C3" s="690"/>
      <c r="D3" s="691"/>
      <c r="E3" s="519"/>
      <c r="F3" s="519"/>
      <c r="G3" s="519"/>
      <c r="H3" s="519"/>
      <c r="I3" s="519"/>
      <c r="J3" s="519"/>
      <c r="K3" s="519"/>
      <c r="L3" s="519"/>
      <c r="M3" s="519"/>
      <c r="N3" s="519"/>
      <c r="O3" s="519"/>
      <c r="P3" s="519"/>
      <c r="Q3" s="519"/>
      <c r="R3" s="519"/>
      <c r="S3" s="519"/>
      <c r="T3" s="519"/>
      <c r="U3" s="519"/>
      <c r="V3" s="519"/>
      <c r="W3" s="519"/>
      <c r="X3" s="519"/>
      <c r="Y3" s="519"/>
      <c r="Z3" s="519"/>
      <c r="AA3" s="519"/>
      <c r="AB3" s="519"/>
      <c r="AC3" s="519"/>
      <c r="AD3" s="519"/>
      <c r="AE3" s="741"/>
      <c r="AF3" s="268"/>
      <c r="AG3" s="268"/>
    </row>
    <row r="4" spans="1:33" ht="52.5" customHeight="1">
      <c r="A4" s="216">
        <v>1.1000000000000001</v>
      </c>
      <c r="B4" s="763" t="s">
        <v>150</v>
      </c>
      <c r="C4" s="765" t="s">
        <v>149</v>
      </c>
      <c r="D4" s="758" t="s">
        <v>13</v>
      </c>
      <c r="E4" s="129" t="s">
        <v>56</v>
      </c>
      <c r="F4" s="315">
        <v>0</v>
      </c>
      <c r="G4" s="315">
        <v>0</v>
      </c>
      <c r="H4" s="316">
        <v>1</v>
      </c>
      <c r="I4" s="315">
        <v>1</v>
      </c>
      <c r="J4" s="315">
        <v>0</v>
      </c>
      <c r="K4" s="315">
        <v>0</v>
      </c>
      <c r="L4" s="315">
        <v>0</v>
      </c>
      <c r="M4" s="315">
        <v>0</v>
      </c>
      <c r="N4" s="315">
        <v>0</v>
      </c>
      <c r="O4" s="315">
        <v>0</v>
      </c>
      <c r="P4" s="315">
        <v>0</v>
      </c>
      <c r="Q4" s="315">
        <v>0</v>
      </c>
      <c r="R4" s="315">
        <v>1</v>
      </c>
      <c r="S4" s="315">
        <v>1</v>
      </c>
      <c r="T4" s="316">
        <v>0</v>
      </c>
      <c r="U4" s="315">
        <v>0</v>
      </c>
      <c r="V4" s="315">
        <v>0</v>
      </c>
      <c r="W4" s="315"/>
      <c r="X4" s="315"/>
      <c r="Y4" s="315"/>
      <c r="Z4" s="315"/>
      <c r="AA4" s="315"/>
      <c r="AB4" s="315"/>
      <c r="AC4" s="316"/>
      <c r="AD4" s="557" t="s">
        <v>230</v>
      </c>
      <c r="AE4" s="767"/>
    </row>
    <row r="5" spans="1:33" ht="0.75" customHeight="1">
      <c r="A5" s="216"/>
      <c r="B5" s="763"/>
      <c r="C5" s="765"/>
      <c r="D5" s="758"/>
      <c r="E5" s="215" t="s">
        <v>41</v>
      </c>
      <c r="F5" s="315">
        <v>3</v>
      </c>
      <c r="G5" s="315">
        <v>3</v>
      </c>
      <c r="H5" s="315">
        <v>3</v>
      </c>
      <c r="I5" s="315">
        <v>3</v>
      </c>
      <c r="J5" s="315">
        <v>3</v>
      </c>
      <c r="K5" s="315">
        <v>3</v>
      </c>
      <c r="L5" s="315">
        <v>3</v>
      </c>
      <c r="M5" s="315">
        <v>3</v>
      </c>
      <c r="N5" s="315">
        <v>3</v>
      </c>
      <c r="O5" s="315">
        <v>3</v>
      </c>
      <c r="P5" s="315">
        <v>3</v>
      </c>
      <c r="Q5" s="315">
        <v>3</v>
      </c>
      <c r="R5" s="315">
        <v>3</v>
      </c>
      <c r="S5" s="315">
        <v>3</v>
      </c>
      <c r="T5" s="315">
        <v>3</v>
      </c>
      <c r="U5" s="315">
        <v>3</v>
      </c>
      <c r="V5" s="315">
        <v>3</v>
      </c>
      <c r="W5" s="315">
        <v>3</v>
      </c>
      <c r="X5" s="315">
        <v>3</v>
      </c>
      <c r="Y5" s="315">
        <v>3</v>
      </c>
      <c r="Z5" s="315">
        <v>3</v>
      </c>
      <c r="AA5" s="315">
        <v>3</v>
      </c>
      <c r="AB5" s="315">
        <v>3</v>
      </c>
      <c r="AC5" s="315">
        <v>3</v>
      </c>
      <c r="AD5" s="557"/>
      <c r="AE5" s="767"/>
    </row>
    <row r="6" spans="1:33" ht="52.5" customHeight="1">
      <c r="A6" s="216"/>
      <c r="B6" s="764"/>
      <c r="C6" s="766"/>
      <c r="D6" s="759"/>
      <c r="E6" s="215" t="s">
        <v>57</v>
      </c>
      <c r="F6" s="205"/>
      <c r="G6" s="205"/>
      <c r="H6" s="205"/>
      <c r="I6" s="205"/>
      <c r="J6" s="205"/>
      <c r="K6" s="205"/>
      <c r="L6" s="205"/>
      <c r="M6" s="205"/>
      <c r="N6" s="205"/>
      <c r="O6" s="205"/>
      <c r="P6" s="205"/>
      <c r="Q6" s="205"/>
      <c r="R6" s="205"/>
      <c r="S6" s="205"/>
      <c r="T6" s="205"/>
      <c r="U6" s="205"/>
      <c r="V6" s="205"/>
      <c r="W6" s="238"/>
      <c r="X6" s="238"/>
      <c r="Y6" s="238"/>
      <c r="Z6" s="238"/>
      <c r="AA6" s="238"/>
      <c r="AB6" s="238"/>
      <c r="AC6" s="221"/>
      <c r="AD6" s="558"/>
      <c r="AE6" s="768"/>
    </row>
    <row r="7" spans="1:33" ht="53.25" customHeight="1">
      <c r="A7" s="727">
        <v>1.2</v>
      </c>
      <c r="B7" s="730" t="s">
        <v>98</v>
      </c>
      <c r="C7" s="708" t="s">
        <v>58</v>
      </c>
      <c r="D7" s="735" t="s">
        <v>13</v>
      </c>
      <c r="E7" s="215" t="s">
        <v>55</v>
      </c>
      <c r="F7" s="317">
        <v>1</v>
      </c>
      <c r="G7" s="317">
        <v>1</v>
      </c>
      <c r="H7" s="317">
        <v>1</v>
      </c>
      <c r="I7" s="317">
        <v>1</v>
      </c>
      <c r="J7" s="317">
        <v>1</v>
      </c>
      <c r="K7" s="317">
        <v>1</v>
      </c>
      <c r="L7" s="317">
        <v>1</v>
      </c>
      <c r="M7" s="317">
        <v>1</v>
      </c>
      <c r="N7" s="317">
        <v>1</v>
      </c>
      <c r="O7" s="317">
        <v>1</v>
      </c>
      <c r="P7" s="317">
        <v>1</v>
      </c>
      <c r="Q7" s="317">
        <v>1</v>
      </c>
      <c r="R7" s="317">
        <v>1</v>
      </c>
      <c r="S7" s="317">
        <v>1</v>
      </c>
      <c r="T7" s="317">
        <v>1</v>
      </c>
      <c r="U7" s="317">
        <v>1</v>
      </c>
      <c r="V7" s="317">
        <v>1</v>
      </c>
      <c r="W7" s="317"/>
      <c r="X7" s="317"/>
      <c r="Y7" s="317"/>
      <c r="Z7" s="317"/>
      <c r="AA7" s="317"/>
      <c r="AB7" s="318"/>
      <c r="AC7" s="318"/>
      <c r="AD7" s="564" t="s">
        <v>179</v>
      </c>
      <c r="AE7" s="725"/>
    </row>
    <row r="8" spans="1:33" ht="1.5" customHeight="1">
      <c r="A8" s="728"/>
      <c r="B8" s="731"/>
      <c r="C8" s="733"/>
      <c r="D8" s="736"/>
      <c r="E8" s="215" t="s">
        <v>59</v>
      </c>
      <c r="F8" s="131">
        <v>0.75</v>
      </c>
      <c r="G8" s="131">
        <v>0.75</v>
      </c>
      <c r="H8" s="131">
        <v>0.75</v>
      </c>
      <c r="I8" s="131">
        <v>0.75</v>
      </c>
      <c r="J8" s="131">
        <v>0.75</v>
      </c>
      <c r="K8" s="131">
        <v>0.75</v>
      </c>
      <c r="L8" s="131">
        <v>0.75</v>
      </c>
      <c r="M8" s="131">
        <v>0.75</v>
      </c>
      <c r="N8" s="131">
        <v>0.75</v>
      </c>
      <c r="O8" s="131">
        <v>0.75</v>
      </c>
      <c r="P8" s="131">
        <v>0.75</v>
      </c>
      <c r="Q8" s="131">
        <v>0.75</v>
      </c>
      <c r="R8" s="131">
        <v>0.75</v>
      </c>
      <c r="S8" s="131">
        <v>0.75</v>
      </c>
      <c r="T8" s="131">
        <v>0.75</v>
      </c>
      <c r="U8" s="131">
        <v>0.75</v>
      </c>
      <c r="V8" s="131">
        <v>0.75</v>
      </c>
      <c r="W8" s="131">
        <v>0.75</v>
      </c>
      <c r="X8" s="131">
        <v>0.75</v>
      </c>
      <c r="Y8" s="131">
        <v>0.75</v>
      </c>
      <c r="Z8" s="131">
        <v>0.75</v>
      </c>
      <c r="AA8" s="131">
        <v>0.75</v>
      </c>
      <c r="AB8" s="131">
        <v>0.75</v>
      </c>
      <c r="AC8" s="131">
        <v>0.75</v>
      </c>
      <c r="AD8" s="557"/>
      <c r="AE8" s="726"/>
    </row>
    <row r="9" spans="1:33" ht="1.5" customHeight="1">
      <c r="A9" s="728"/>
      <c r="B9" s="731"/>
      <c r="C9" s="733"/>
      <c r="D9" s="736"/>
      <c r="E9" s="215" t="s">
        <v>60</v>
      </c>
      <c r="F9" s="131">
        <v>0.59</v>
      </c>
      <c r="G9" s="131">
        <v>0.59</v>
      </c>
      <c r="H9" s="131">
        <v>0.59</v>
      </c>
      <c r="I9" s="131">
        <v>0.59</v>
      </c>
      <c r="J9" s="131">
        <v>0.59</v>
      </c>
      <c r="K9" s="131">
        <v>0.59</v>
      </c>
      <c r="L9" s="131">
        <v>0.59</v>
      </c>
      <c r="M9" s="131">
        <v>0.59</v>
      </c>
      <c r="N9" s="131">
        <v>0.59</v>
      </c>
      <c r="O9" s="131">
        <v>0.59</v>
      </c>
      <c r="P9" s="131">
        <v>0.59</v>
      </c>
      <c r="Q9" s="131">
        <v>0.59</v>
      </c>
      <c r="R9" s="131">
        <v>0.59</v>
      </c>
      <c r="S9" s="131">
        <v>0.59</v>
      </c>
      <c r="T9" s="131">
        <v>0.59</v>
      </c>
      <c r="U9" s="131">
        <v>0.59</v>
      </c>
      <c r="V9" s="131">
        <v>0.59</v>
      </c>
      <c r="W9" s="131">
        <v>0.59</v>
      </c>
      <c r="X9" s="131">
        <v>0.59</v>
      </c>
      <c r="Y9" s="131">
        <v>0.59</v>
      </c>
      <c r="Z9" s="131">
        <v>0.59</v>
      </c>
      <c r="AA9" s="131">
        <v>0.59</v>
      </c>
      <c r="AB9" s="131">
        <v>0.59</v>
      </c>
      <c r="AC9" s="131">
        <v>0.59</v>
      </c>
      <c r="AD9" s="557"/>
      <c r="AE9" s="726"/>
    </row>
    <row r="10" spans="1:33" ht="53.25" customHeight="1">
      <c r="A10" s="729"/>
      <c r="B10" s="732"/>
      <c r="C10" s="734"/>
      <c r="D10" s="737"/>
      <c r="E10" s="215" t="s">
        <v>57</v>
      </c>
      <c r="F10" s="204"/>
      <c r="G10" s="205"/>
      <c r="H10" s="205"/>
      <c r="I10" s="205"/>
      <c r="J10" s="205"/>
      <c r="K10" s="205"/>
      <c r="L10" s="205"/>
      <c r="M10" s="205"/>
      <c r="N10" s="205"/>
      <c r="O10" s="205"/>
      <c r="P10" s="205"/>
      <c r="Q10" s="205"/>
      <c r="R10" s="204"/>
      <c r="S10" s="204"/>
      <c r="T10" s="204"/>
      <c r="U10" s="204"/>
      <c r="V10" s="204"/>
      <c r="W10" s="238"/>
      <c r="X10" s="238"/>
      <c r="Y10" s="238"/>
      <c r="Z10" s="238"/>
      <c r="AA10" s="238"/>
      <c r="AB10" s="222"/>
      <c r="AC10" s="222"/>
      <c r="AD10" s="558"/>
      <c r="AE10" s="726"/>
    </row>
    <row r="11" spans="1:33" s="107" customFormat="1" ht="57.75" customHeight="1">
      <c r="A11" s="689" t="s">
        <v>5</v>
      </c>
      <c r="B11" s="690"/>
      <c r="C11" s="690"/>
      <c r="D11" s="691"/>
      <c r="E11" s="519"/>
      <c r="F11" s="519"/>
      <c r="G11" s="519"/>
      <c r="H11" s="519"/>
      <c r="I11" s="519"/>
      <c r="J11" s="519"/>
      <c r="K11" s="519"/>
      <c r="L11" s="519"/>
      <c r="M11" s="519"/>
      <c r="N11" s="519"/>
      <c r="O11" s="519"/>
      <c r="P11" s="519"/>
      <c r="Q11" s="519"/>
      <c r="R11" s="519"/>
      <c r="S11" s="519"/>
      <c r="T11" s="519"/>
      <c r="U11" s="519"/>
      <c r="V11" s="519"/>
      <c r="W11" s="519"/>
      <c r="X11" s="519"/>
      <c r="Y11" s="519"/>
      <c r="Z11" s="519"/>
      <c r="AA11" s="519"/>
      <c r="AB11" s="519"/>
      <c r="AC11" s="519"/>
      <c r="AD11" s="519"/>
      <c r="AE11" s="741"/>
    </row>
    <row r="12" spans="1:33" ht="26.25" customHeight="1">
      <c r="A12" s="730">
        <v>2.1</v>
      </c>
      <c r="B12" s="754" t="s">
        <v>182</v>
      </c>
      <c r="C12" s="708" t="s">
        <v>146</v>
      </c>
      <c r="D12" s="757" t="s">
        <v>13</v>
      </c>
      <c r="E12" s="218" t="s">
        <v>55</v>
      </c>
      <c r="F12" s="186"/>
      <c r="G12" s="186"/>
      <c r="H12" s="319">
        <v>9.9000000000000008E-3</v>
      </c>
      <c r="I12" s="186"/>
      <c r="J12" s="186"/>
      <c r="K12" s="319">
        <v>0</v>
      </c>
      <c r="L12" s="186"/>
      <c r="M12" s="186"/>
      <c r="N12" s="319">
        <v>0</v>
      </c>
      <c r="O12" s="186"/>
      <c r="P12" s="186"/>
      <c r="Q12" s="319">
        <v>0</v>
      </c>
      <c r="R12" s="186"/>
      <c r="S12" s="186"/>
      <c r="T12" s="319">
        <v>0</v>
      </c>
      <c r="U12" s="186"/>
      <c r="V12" s="186"/>
      <c r="W12" s="319"/>
      <c r="X12" s="186"/>
      <c r="Y12" s="186"/>
      <c r="Z12" s="319"/>
      <c r="AA12" s="186"/>
      <c r="AB12" s="186"/>
      <c r="AC12" s="319"/>
      <c r="AD12" s="557" t="s">
        <v>208</v>
      </c>
      <c r="AE12" s="767"/>
    </row>
    <row r="13" spans="1:33" ht="15" customHeight="1">
      <c r="A13" s="742"/>
      <c r="B13" s="755"/>
      <c r="C13" s="723"/>
      <c r="D13" s="758"/>
      <c r="E13" s="218" t="s">
        <v>56</v>
      </c>
      <c r="F13" s="187"/>
      <c r="G13" s="187"/>
      <c r="H13" s="320" t="s">
        <v>83</v>
      </c>
      <c r="I13" s="187"/>
      <c r="J13" s="187"/>
      <c r="K13" s="321" t="s">
        <v>135</v>
      </c>
      <c r="L13" s="187"/>
      <c r="M13" s="187"/>
      <c r="N13" s="321" t="s">
        <v>135</v>
      </c>
      <c r="O13" s="187"/>
      <c r="P13" s="187"/>
      <c r="Q13" s="321" t="s">
        <v>135</v>
      </c>
      <c r="R13" s="187"/>
      <c r="S13" s="187"/>
      <c r="T13" s="320" t="s">
        <v>135</v>
      </c>
      <c r="U13" s="187"/>
      <c r="V13" s="187"/>
      <c r="W13" s="320"/>
      <c r="X13" s="187"/>
      <c r="Y13" s="187"/>
      <c r="Z13" s="320"/>
      <c r="AA13" s="187"/>
      <c r="AB13" s="187"/>
      <c r="AC13" s="320"/>
      <c r="AD13" s="557"/>
      <c r="AE13" s="767"/>
    </row>
    <row r="14" spans="1:33" ht="1.5" customHeight="1">
      <c r="A14" s="742"/>
      <c r="B14" s="755"/>
      <c r="C14" s="723"/>
      <c r="D14" s="758"/>
      <c r="E14" s="218" t="s">
        <v>41</v>
      </c>
      <c r="F14" s="184"/>
      <c r="G14" s="132"/>
      <c r="H14" s="302">
        <v>5.0000000000000001E-3</v>
      </c>
      <c r="I14" s="132"/>
      <c r="J14" s="132"/>
      <c r="K14" s="302">
        <v>5.0000000000000001E-3</v>
      </c>
      <c r="L14" s="132"/>
      <c r="M14" s="132"/>
      <c r="N14" s="302">
        <v>5.0000000000000001E-3</v>
      </c>
      <c r="O14" s="132"/>
      <c r="P14" s="132"/>
      <c r="Q14" s="302">
        <v>5.0000000000000001E-3</v>
      </c>
      <c r="R14" s="132"/>
      <c r="S14" s="132"/>
      <c r="T14" s="302">
        <v>5.0000000000000001E-3</v>
      </c>
      <c r="U14" s="132"/>
      <c r="V14" s="132"/>
      <c r="W14" s="302">
        <v>5.0000000000000001E-3</v>
      </c>
      <c r="X14" s="132"/>
      <c r="Y14" s="132"/>
      <c r="Z14" s="302">
        <v>5.0000000000000001E-3</v>
      </c>
      <c r="AA14" s="132"/>
      <c r="AB14" s="132"/>
      <c r="AC14" s="302">
        <v>5.0000000000000001E-3</v>
      </c>
      <c r="AD14" s="557"/>
      <c r="AE14" s="767"/>
    </row>
    <row r="15" spans="1:33" ht="53.25" customHeight="1">
      <c r="A15" s="743"/>
      <c r="B15" s="756"/>
      <c r="C15" s="747"/>
      <c r="D15" s="759"/>
      <c r="E15" s="218" t="s">
        <v>57</v>
      </c>
      <c r="F15" s="132"/>
      <c r="G15" s="132"/>
      <c r="H15" s="281"/>
      <c r="I15" s="132"/>
      <c r="J15" s="132"/>
      <c r="K15" s="204"/>
      <c r="L15" s="132"/>
      <c r="M15" s="132"/>
      <c r="N15" s="204"/>
      <c r="O15" s="132"/>
      <c r="P15" s="132"/>
      <c r="Q15" s="204"/>
      <c r="R15" s="132"/>
      <c r="S15" s="132"/>
      <c r="T15" s="178"/>
      <c r="U15" s="132"/>
      <c r="V15" s="132"/>
      <c r="W15" s="242"/>
      <c r="X15" s="132"/>
      <c r="Y15" s="132"/>
      <c r="Z15" s="242"/>
      <c r="AA15" s="132"/>
      <c r="AB15" s="132"/>
      <c r="AC15" s="322"/>
      <c r="AD15" s="558"/>
      <c r="AE15" s="768"/>
    </row>
    <row r="16" spans="1:33" ht="26.25" customHeight="1">
      <c r="A16" s="730">
        <v>2.2000000000000002</v>
      </c>
      <c r="B16" s="754" t="s">
        <v>183</v>
      </c>
      <c r="C16" s="708" t="s">
        <v>147</v>
      </c>
      <c r="D16" s="757" t="s">
        <v>13</v>
      </c>
      <c r="E16" s="218" t="s">
        <v>55</v>
      </c>
      <c r="F16" s="186"/>
      <c r="G16" s="186"/>
      <c r="H16" s="319">
        <v>0</v>
      </c>
      <c r="I16" s="333"/>
      <c r="J16" s="333"/>
      <c r="K16" s="319">
        <v>0</v>
      </c>
      <c r="L16" s="333"/>
      <c r="M16" s="333"/>
      <c r="N16" s="319">
        <v>0</v>
      </c>
      <c r="O16" s="186"/>
      <c r="P16" s="186"/>
      <c r="Q16" s="319">
        <v>0</v>
      </c>
      <c r="R16" s="333"/>
      <c r="S16" s="333"/>
      <c r="T16" s="319">
        <v>0</v>
      </c>
      <c r="U16" s="333"/>
      <c r="V16" s="333"/>
      <c r="W16" s="319"/>
      <c r="X16" s="333"/>
      <c r="Y16" s="333"/>
      <c r="Z16" s="319"/>
      <c r="AA16" s="333"/>
      <c r="AB16" s="333"/>
      <c r="AC16" s="319"/>
      <c r="AD16" s="557" t="s">
        <v>205</v>
      </c>
      <c r="AE16" s="725"/>
    </row>
    <row r="17" spans="1:34" ht="15" customHeight="1">
      <c r="A17" s="742"/>
      <c r="B17" s="755"/>
      <c r="C17" s="709"/>
      <c r="D17" s="758"/>
      <c r="E17" s="218" t="s">
        <v>56</v>
      </c>
      <c r="F17" s="187"/>
      <c r="G17" s="187"/>
      <c r="H17" s="320" t="s">
        <v>135</v>
      </c>
      <c r="I17" s="334"/>
      <c r="J17" s="334"/>
      <c r="K17" s="320" t="s">
        <v>135</v>
      </c>
      <c r="L17" s="334"/>
      <c r="M17" s="334"/>
      <c r="N17" s="320" t="s">
        <v>135</v>
      </c>
      <c r="O17" s="187"/>
      <c r="P17" s="187"/>
      <c r="Q17" s="320" t="s">
        <v>135</v>
      </c>
      <c r="R17" s="334"/>
      <c r="S17" s="334"/>
      <c r="T17" s="320" t="s">
        <v>135</v>
      </c>
      <c r="U17" s="334"/>
      <c r="V17" s="334"/>
      <c r="W17" s="320"/>
      <c r="X17" s="334"/>
      <c r="Y17" s="334"/>
      <c r="Z17" s="320"/>
      <c r="AA17" s="334"/>
      <c r="AB17" s="334"/>
      <c r="AC17" s="320"/>
      <c r="AD17" s="557"/>
      <c r="AE17" s="767"/>
    </row>
    <row r="18" spans="1:34" ht="1.5" customHeight="1">
      <c r="A18" s="742"/>
      <c r="B18" s="775"/>
      <c r="C18" s="709"/>
      <c r="D18" s="758"/>
      <c r="E18" s="218" t="s">
        <v>41</v>
      </c>
      <c r="F18" s="132"/>
      <c r="G18" s="132"/>
      <c r="H18" s="302">
        <v>4.0000000000000001E-3</v>
      </c>
      <c r="I18" s="132"/>
      <c r="J18" s="132"/>
      <c r="K18" s="302">
        <v>4.0000000000000001E-3</v>
      </c>
      <c r="L18" s="132"/>
      <c r="M18" s="132"/>
      <c r="N18" s="302">
        <v>4.0000000000000001E-3</v>
      </c>
      <c r="O18" s="132"/>
      <c r="P18" s="132"/>
      <c r="Q18" s="302">
        <v>4.0000000000000001E-3</v>
      </c>
      <c r="R18" s="132"/>
      <c r="S18" s="132"/>
      <c r="T18" s="302">
        <v>4.0000000000000001E-3</v>
      </c>
      <c r="U18" s="132"/>
      <c r="V18" s="132"/>
      <c r="W18" s="302">
        <v>4.0000000000000001E-3</v>
      </c>
      <c r="X18" s="132"/>
      <c r="Y18" s="132"/>
      <c r="Z18" s="302">
        <v>4.0000000000000001E-3</v>
      </c>
      <c r="AA18" s="132"/>
      <c r="AB18" s="132"/>
      <c r="AC18" s="302">
        <v>4.0000000000000001E-3</v>
      </c>
      <c r="AD18" s="557"/>
      <c r="AE18" s="767"/>
    </row>
    <row r="19" spans="1:34" ht="53.25" customHeight="1">
      <c r="A19" s="743"/>
      <c r="B19" s="756"/>
      <c r="C19" s="710"/>
      <c r="D19" s="759"/>
      <c r="E19" s="218" t="s">
        <v>57</v>
      </c>
      <c r="F19" s="132"/>
      <c r="G19" s="132"/>
      <c r="H19" s="206"/>
      <c r="I19" s="132"/>
      <c r="J19" s="132"/>
      <c r="K19" s="204"/>
      <c r="L19" s="132"/>
      <c r="M19" s="132"/>
      <c r="N19" s="204"/>
      <c r="O19" s="132"/>
      <c r="P19" s="132"/>
      <c r="Q19" s="204"/>
      <c r="R19" s="132"/>
      <c r="S19" s="132"/>
      <c r="T19" s="206"/>
      <c r="U19" s="132"/>
      <c r="V19" s="132"/>
      <c r="W19" s="242"/>
      <c r="X19" s="132"/>
      <c r="Y19" s="132"/>
      <c r="Z19" s="242"/>
      <c r="AA19" s="132"/>
      <c r="AB19" s="132"/>
      <c r="AC19" s="242"/>
      <c r="AD19" s="558"/>
      <c r="AE19" s="768"/>
    </row>
    <row r="20" spans="1:34" ht="53.25" customHeight="1">
      <c r="A20" s="776">
        <v>2.2999999999999998</v>
      </c>
      <c r="B20" s="671" t="s">
        <v>99</v>
      </c>
      <c r="C20" s="679" t="s">
        <v>10</v>
      </c>
      <c r="D20" s="781" t="s">
        <v>12</v>
      </c>
      <c r="E20" s="217" t="s">
        <v>55</v>
      </c>
      <c r="F20" s="323">
        <v>4.9000000000000002E-2</v>
      </c>
      <c r="G20" s="323">
        <v>3.85E-2</v>
      </c>
      <c r="H20" s="323">
        <v>0.04</v>
      </c>
      <c r="I20" s="323">
        <v>4.2999999999999997E-2</v>
      </c>
      <c r="J20" s="323">
        <v>3.7400000000000003E-2</v>
      </c>
      <c r="K20" s="323">
        <v>3.1699999999999999E-2</v>
      </c>
      <c r="L20" s="323">
        <v>2.6700000000000002E-2</v>
      </c>
      <c r="M20" s="323">
        <v>2.8500000000000001E-2</v>
      </c>
      <c r="N20" s="323">
        <v>9.2999999999999992E-3</v>
      </c>
      <c r="O20" s="323">
        <v>2.41E-2</v>
      </c>
      <c r="P20" s="323">
        <v>2E-3</v>
      </c>
      <c r="Q20" s="323">
        <v>2.0899999999999998E-2</v>
      </c>
      <c r="R20" s="323">
        <v>2.2599999999999999E-2</v>
      </c>
      <c r="S20" s="323">
        <v>2.87E-2</v>
      </c>
      <c r="T20" s="323">
        <v>2.7799999999999998E-2</v>
      </c>
      <c r="U20" s="323">
        <v>2.01E-2</v>
      </c>
      <c r="V20" s="323"/>
      <c r="W20" s="323"/>
      <c r="X20" s="323"/>
      <c r="Y20" s="323"/>
      <c r="Z20" s="323"/>
      <c r="AA20" s="323"/>
      <c r="AB20" s="323"/>
      <c r="AC20" s="323"/>
      <c r="AD20" s="783" t="s">
        <v>174</v>
      </c>
      <c r="AE20" s="725"/>
    </row>
    <row r="21" spans="1:34" ht="1.5" customHeight="1">
      <c r="A21" s="777"/>
      <c r="B21" s="778"/>
      <c r="C21" s="780"/>
      <c r="D21" s="782"/>
      <c r="E21" s="217" t="s">
        <v>41</v>
      </c>
      <c r="F21" s="208">
        <v>0.04</v>
      </c>
      <c r="G21" s="208">
        <v>0.04</v>
      </c>
      <c r="H21" s="208">
        <v>0.04</v>
      </c>
      <c r="I21" s="208">
        <v>0.04</v>
      </c>
      <c r="J21" s="208">
        <v>0.04</v>
      </c>
      <c r="K21" s="208">
        <v>0.04</v>
      </c>
      <c r="L21" s="208">
        <v>0.04</v>
      </c>
      <c r="M21" s="208">
        <v>0.04</v>
      </c>
      <c r="N21" s="208">
        <v>0.04</v>
      </c>
      <c r="O21" s="208">
        <v>0.04</v>
      </c>
      <c r="P21" s="208">
        <v>0.04</v>
      </c>
      <c r="Q21" s="208">
        <v>0.04</v>
      </c>
      <c r="R21" s="208">
        <v>0.04</v>
      </c>
      <c r="S21" s="208">
        <v>0.04</v>
      </c>
      <c r="T21" s="208">
        <v>0.04</v>
      </c>
      <c r="U21" s="208">
        <v>0.04</v>
      </c>
      <c r="V21" s="208">
        <v>0.04</v>
      </c>
      <c r="W21" s="208">
        <v>0.04</v>
      </c>
      <c r="X21" s="208">
        <v>0.04</v>
      </c>
      <c r="Y21" s="208">
        <v>0.04</v>
      </c>
      <c r="Z21" s="208">
        <v>0.04</v>
      </c>
      <c r="AA21" s="208">
        <v>0.04</v>
      </c>
      <c r="AB21" s="208">
        <v>0.04</v>
      </c>
      <c r="AC21" s="208">
        <v>0.04</v>
      </c>
      <c r="AD21" s="784"/>
      <c r="AE21" s="726"/>
    </row>
    <row r="22" spans="1:34" ht="53.25" customHeight="1">
      <c r="A22" s="777"/>
      <c r="B22" s="779"/>
      <c r="C22" s="780"/>
      <c r="D22" s="782"/>
      <c r="E22" s="218" t="s">
        <v>57</v>
      </c>
      <c r="F22" s="207"/>
      <c r="G22" s="206"/>
      <c r="H22" s="206"/>
      <c r="I22" s="207"/>
      <c r="J22" s="206"/>
      <c r="K22" s="206"/>
      <c r="L22" s="206"/>
      <c r="M22" s="206"/>
      <c r="N22" s="206"/>
      <c r="O22" s="206"/>
      <c r="P22" s="206"/>
      <c r="Q22" s="206"/>
      <c r="R22" s="206"/>
      <c r="S22" s="206"/>
      <c r="T22" s="206"/>
      <c r="U22" s="206"/>
      <c r="V22" s="208"/>
      <c r="W22" s="208"/>
      <c r="X22" s="208"/>
      <c r="Y22" s="208"/>
      <c r="Z22" s="208"/>
      <c r="AA22" s="208"/>
      <c r="AB22" s="208"/>
      <c r="AC22" s="208"/>
      <c r="AD22" s="785"/>
      <c r="AE22" s="726"/>
    </row>
    <row r="23" spans="1:34" s="107" customFormat="1" ht="57.75" customHeight="1">
      <c r="A23" s="689" t="s">
        <v>6</v>
      </c>
      <c r="B23" s="690"/>
      <c r="C23" s="690"/>
      <c r="D23" s="691"/>
      <c r="E23" s="519"/>
      <c r="F23" s="519"/>
      <c r="G23" s="519"/>
      <c r="H23" s="519"/>
      <c r="I23" s="519"/>
      <c r="J23" s="519"/>
      <c r="K23" s="519"/>
      <c r="L23" s="519"/>
      <c r="M23" s="519"/>
      <c r="N23" s="519"/>
      <c r="O23" s="519"/>
      <c r="P23" s="519"/>
      <c r="Q23" s="519"/>
      <c r="R23" s="519"/>
      <c r="S23" s="519"/>
      <c r="T23" s="519"/>
      <c r="U23" s="519"/>
      <c r="V23" s="519"/>
      <c r="W23" s="519"/>
      <c r="X23" s="519"/>
      <c r="Y23" s="519"/>
      <c r="Z23" s="519"/>
      <c r="AA23" s="519"/>
      <c r="AB23" s="519"/>
      <c r="AC23" s="519"/>
      <c r="AD23" s="519"/>
      <c r="AE23" s="741"/>
    </row>
    <row r="24" spans="1:34" ht="53.25" customHeight="1">
      <c r="A24" s="776">
        <v>2.4</v>
      </c>
      <c r="B24" s="559" t="s">
        <v>151</v>
      </c>
      <c r="C24" s="461" t="s">
        <v>37</v>
      </c>
      <c r="D24" s="787" t="s">
        <v>13</v>
      </c>
      <c r="E24" s="217" t="s">
        <v>55</v>
      </c>
      <c r="F24" s="135"/>
      <c r="G24" s="135"/>
      <c r="H24" s="324">
        <v>0.75</v>
      </c>
      <c r="I24" s="188"/>
      <c r="J24" s="188"/>
      <c r="K24" s="325">
        <v>0.74</v>
      </c>
      <c r="L24" s="188"/>
      <c r="M24" s="188"/>
      <c r="N24" s="325">
        <v>0.7</v>
      </c>
      <c r="O24" s="188"/>
      <c r="P24" s="189"/>
      <c r="Q24" s="325">
        <v>0.92</v>
      </c>
      <c r="R24" s="323">
        <v>0.93020000000000003</v>
      </c>
      <c r="S24" s="323">
        <v>0.93020000000000003</v>
      </c>
      <c r="T24" s="323">
        <v>0.91</v>
      </c>
      <c r="U24" s="323">
        <v>0.89</v>
      </c>
      <c r="V24" s="323"/>
      <c r="W24" s="323"/>
      <c r="X24" s="323"/>
      <c r="Y24" s="323"/>
      <c r="Z24" s="323"/>
      <c r="AA24" s="323"/>
      <c r="AB24" s="323"/>
      <c r="AC24" s="323"/>
      <c r="AD24" s="557" t="s">
        <v>209</v>
      </c>
      <c r="AE24" s="725"/>
    </row>
    <row r="25" spans="1:34" ht="1.5" customHeight="1">
      <c r="A25" s="777"/>
      <c r="B25" s="559"/>
      <c r="C25" s="461"/>
      <c r="D25" s="782"/>
      <c r="E25" s="217" t="s">
        <v>41</v>
      </c>
      <c r="F25" s="134"/>
      <c r="G25" s="134"/>
      <c r="H25" s="209">
        <v>0.8</v>
      </c>
      <c r="I25" s="134"/>
      <c r="J25" s="134"/>
      <c r="K25" s="209">
        <v>0.8</v>
      </c>
      <c r="L25" s="134"/>
      <c r="M25" s="134"/>
      <c r="N25" s="209">
        <v>0.8</v>
      </c>
      <c r="O25" s="134"/>
      <c r="P25" s="134"/>
      <c r="Q25" s="209">
        <v>0.8</v>
      </c>
      <c r="R25" s="134"/>
      <c r="S25" s="134"/>
      <c r="T25" s="209">
        <v>0.8</v>
      </c>
      <c r="U25" s="134"/>
      <c r="V25" s="134"/>
      <c r="W25" s="209">
        <v>0.8</v>
      </c>
      <c r="X25" s="134"/>
      <c r="Y25" s="134"/>
      <c r="Z25" s="209">
        <v>0.8</v>
      </c>
      <c r="AA25" s="134"/>
      <c r="AB25" s="134"/>
      <c r="AC25" s="209">
        <v>0.8</v>
      </c>
      <c r="AD25" s="557"/>
      <c r="AE25" s="726"/>
    </row>
    <row r="26" spans="1:34" ht="53.25" customHeight="1">
      <c r="A26" s="777"/>
      <c r="B26" s="560"/>
      <c r="C26" s="487"/>
      <c r="D26" s="782"/>
      <c r="E26" s="218" t="s">
        <v>57</v>
      </c>
      <c r="F26" s="134"/>
      <c r="G26" s="134"/>
      <c r="H26" s="206"/>
      <c r="I26" s="134"/>
      <c r="J26" s="134"/>
      <c r="K26" s="210"/>
      <c r="L26" s="134"/>
      <c r="M26" s="134"/>
      <c r="N26" s="206"/>
      <c r="O26" s="134"/>
      <c r="P26" s="136"/>
      <c r="Q26" s="206"/>
      <c r="R26" s="433"/>
      <c r="S26" s="433"/>
      <c r="T26" s="433"/>
      <c r="U26" s="433"/>
      <c r="V26" s="323"/>
      <c r="W26" s="323"/>
      <c r="X26" s="323"/>
      <c r="Y26" s="323"/>
      <c r="Z26" s="323"/>
      <c r="AA26" s="323"/>
      <c r="AB26" s="323"/>
      <c r="AC26" s="323"/>
      <c r="AD26" s="558"/>
      <c r="AE26" s="786"/>
    </row>
    <row r="27" spans="1:34" s="107" customFormat="1" ht="57.75" customHeight="1">
      <c r="A27" s="689" t="s">
        <v>162</v>
      </c>
      <c r="B27" s="690"/>
      <c r="C27" s="690"/>
      <c r="D27" s="691"/>
      <c r="E27" s="519"/>
      <c r="F27" s="519"/>
      <c r="G27" s="519"/>
      <c r="H27" s="519"/>
      <c r="I27" s="519"/>
      <c r="J27" s="519"/>
      <c r="K27" s="519"/>
      <c r="L27" s="519"/>
      <c r="M27" s="519"/>
      <c r="N27" s="519"/>
      <c r="O27" s="519"/>
      <c r="P27" s="519"/>
      <c r="Q27" s="519"/>
      <c r="R27" s="519"/>
      <c r="S27" s="519"/>
      <c r="T27" s="519"/>
      <c r="U27" s="519"/>
      <c r="V27" s="519"/>
      <c r="W27" s="519"/>
      <c r="X27" s="519"/>
      <c r="Y27" s="519"/>
      <c r="Z27" s="519"/>
      <c r="AA27" s="519"/>
      <c r="AB27" s="519"/>
      <c r="AC27" s="519"/>
      <c r="AD27" s="519"/>
      <c r="AE27" s="741"/>
    </row>
    <row r="28" spans="1:34" ht="53.25" customHeight="1">
      <c r="A28" s="776">
        <v>3.1</v>
      </c>
      <c r="B28" s="695" t="s">
        <v>153</v>
      </c>
      <c r="C28" s="679" t="s">
        <v>61</v>
      </c>
      <c r="D28" s="788" t="s">
        <v>12</v>
      </c>
      <c r="E28" s="220" t="s">
        <v>65</v>
      </c>
      <c r="F28" s="332">
        <v>-1.1140000000000001</v>
      </c>
      <c r="G28" s="332">
        <v>-0.54200000000000004</v>
      </c>
      <c r="H28" s="332">
        <v>-0.45669999999999999</v>
      </c>
      <c r="I28" s="326">
        <v>-0.34470000000000001</v>
      </c>
      <c r="J28" s="326">
        <v>-0.37659999999999999</v>
      </c>
      <c r="K28" s="326">
        <v>-0.2177</v>
      </c>
      <c r="L28" s="326">
        <v>-0.14000000000000001</v>
      </c>
      <c r="M28" s="326">
        <v>-2.6100000000000002E-2</v>
      </c>
      <c r="N28" s="326">
        <v>-4.0899999999999999E-2</v>
      </c>
      <c r="O28" s="326">
        <v>-4.0399999999999998E-2</v>
      </c>
      <c r="P28" s="326">
        <v>-0.15590000000000001</v>
      </c>
      <c r="Q28" s="326">
        <v>-0.15</v>
      </c>
      <c r="R28" s="332">
        <v>0.186</v>
      </c>
      <c r="S28" s="332">
        <v>0.90239999999999998</v>
      </c>
      <c r="T28" s="332">
        <v>-3.4299999999999997E-2</v>
      </c>
      <c r="U28" s="332">
        <v>-0.64400000000000002</v>
      </c>
      <c r="V28" s="332">
        <v>-0.48530000000000001</v>
      </c>
      <c r="W28" s="326"/>
      <c r="X28" s="326"/>
      <c r="Y28" s="326"/>
      <c r="Z28" s="326"/>
      <c r="AA28" s="326"/>
      <c r="AB28" s="326"/>
      <c r="AC28" s="326"/>
      <c r="AD28" s="751" t="s">
        <v>218</v>
      </c>
      <c r="AE28" s="738"/>
    </row>
    <row r="29" spans="1:34" ht="1.5" customHeight="1">
      <c r="A29" s="777"/>
      <c r="B29" s="695"/>
      <c r="C29" s="679"/>
      <c r="D29" s="788"/>
      <c r="E29" s="220" t="s">
        <v>41</v>
      </c>
      <c r="F29" s="133">
        <v>0</v>
      </c>
      <c r="G29" s="133">
        <v>0</v>
      </c>
      <c r="H29" s="133">
        <v>0</v>
      </c>
      <c r="I29" s="133">
        <v>0</v>
      </c>
      <c r="J29" s="133">
        <v>0</v>
      </c>
      <c r="K29" s="133">
        <v>0</v>
      </c>
      <c r="L29" s="133">
        <v>0</v>
      </c>
      <c r="M29" s="133">
        <v>0</v>
      </c>
      <c r="N29" s="133">
        <v>0</v>
      </c>
      <c r="O29" s="133">
        <v>0</v>
      </c>
      <c r="P29" s="133">
        <v>0</v>
      </c>
      <c r="Q29" s="133">
        <v>0</v>
      </c>
      <c r="R29" s="133">
        <v>0</v>
      </c>
      <c r="S29" s="133">
        <v>0</v>
      </c>
      <c r="T29" s="133">
        <v>0</v>
      </c>
      <c r="U29" s="133">
        <v>0</v>
      </c>
      <c r="V29" s="133">
        <v>0</v>
      </c>
      <c r="W29" s="133">
        <v>0</v>
      </c>
      <c r="X29" s="133">
        <v>0</v>
      </c>
      <c r="Y29" s="133">
        <v>0</v>
      </c>
      <c r="Z29" s="133">
        <v>0</v>
      </c>
      <c r="AA29" s="133">
        <v>0</v>
      </c>
      <c r="AB29" s="133">
        <v>0</v>
      </c>
      <c r="AC29" s="133">
        <v>0</v>
      </c>
      <c r="AD29" s="752"/>
      <c r="AE29" s="739"/>
    </row>
    <row r="30" spans="1:34" ht="57" customHeight="1">
      <c r="A30" s="777"/>
      <c r="B30" s="695"/>
      <c r="C30" s="679"/>
      <c r="D30" s="788"/>
      <c r="E30" s="218" t="s">
        <v>57</v>
      </c>
      <c r="F30" s="212"/>
      <c r="G30" s="212"/>
      <c r="H30" s="212"/>
      <c r="I30" s="212"/>
      <c r="J30" s="212"/>
      <c r="K30" s="212"/>
      <c r="L30" s="212"/>
      <c r="M30" s="205"/>
      <c r="N30" s="205"/>
      <c r="O30" s="205"/>
      <c r="P30" s="212"/>
      <c r="Q30" s="212"/>
      <c r="R30" s="205"/>
      <c r="S30" s="205"/>
      <c r="T30" s="205"/>
      <c r="U30" s="335"/>
      <c r="V30" s="335"/>
      <c r="W30" s="238"/>
      <c r="X30" s="238"/>
      <c r="Y30" s="238"/>
      <c r="Z30" s="238"/>
      <c r="AA30" s="238"/>
      <c r="AB30" s="238"/>
      <c r="AC30" s="208"/>
      <c r="AD30" s="753"/>
      <c r="AE30" s="740"/>
    </row>
    <row r="31" spans="1:34" ht="53.25" customHeight="1">
      <c r="A31" s="776">
        <v>3.2</v>
      </c>
      <c r="B31" s="695" t="s">
        <v>154</v>
      </c>
      <c r="C31" s="679" t="s">
        <v>61</v>
      </c>
      <c r="D31" s="788" t="s">
        <v>12</v>
      </c>
      <c r="E31" s="220" t="s">
        <v>65</v>
      </c>
      <c r="F31" s="326">
        <v>-7.4999999999999997E-3</v>
      </c>
      <c r="G31" s="326">
        <v>-5.0200000000000002E-2</v>
      </c>
      <c r="H31" s="326">
        <v>-7.8200000000000006E-2</v>
      </c>
      <c r="I31" s="326">
        <v>-7.4499999999999997E-2</v>
      </c>
      <c r="J31" s="326">
        <v>-7.0699999999999999E-2</v>
      </c>
      <c r="K31" s="326">
        <v>-4.36E-2</v>
      </c>
      <c r="L31" s="326">
        <v>-2.1899999999999999E-2</v>
      </c>
      <c r="M31" s="326">
        <v>-5.8999999999999999E-3</v>
      </c>
      <c r="N31" s="326">
        <v>-1.17E-2</v>
      </c>
      <c r="O31" s="326">
        <v>-1.1299999999999999E-2</v>
      </c>
      <c r="P31" s="326">
        <v>-2.7199999999999998E-2</v>
      </c>
      <c r="Q31" s="326">
        <v>2.9700000000000001E-2</v>
      </c>
      <c r="R31" s="326">
        <v>9.4999999999999998E-3</v>
      </c>
      <c r="S31" s="326">
        <v>3.2800000000000003E-2</v>
      </c>
      <c r="T31" s="326">
        <v>-1.18E-2</v>
      </c>
      <c r="U31" s="326">
        <v>-2.1899999999999999E-2</v>
      </c>
      <c r="V31" s="326">
        <v>-2.6700000000000002E-2</v>
      </c>
      <c r="W31" s="326"/>
      <c r="X31" s="326"/>
      <c r="Y31" s="326"/>
      <c r="Z31" s="326"/>
      <c r="AA31" s="326"/>
      <c r="AB31" s="326"/>
      <c r="AC31" s="326"/>
      <c r="AD31" s="738" t="s">
        <v>220</v>
      </c>
      <c r="AE31" s="738"/>
      <c r="AG31" s="303"/>
      <c r="AH31" s="303"/>
    </row>
    <row r="32" spans="1:34" ht="1.5" customHeight="1">
      <c r="A32" s="776"/>
      <c r="B32" s="695"/>
      <c r="C32" s="679"/>
      <c r="D32" s="788"/>
      <c r="E32" s="220" t="s">
        <v>41</v>
      </c>
      <c r="F32" s="133">
        <v>0</v>
      </c>
      <c r="G32" s="133">
        <v>0</v>
      </c>
      <c r="H32" s="133">
        <v>0</v>
      </c>
      <c r="I32" s="133">
        <v>0</v>
      </c>
      <c r="J32" s="133">
        <v>0</v>
      </c>
      <c r="K32" s="133">
        <v>0</v>
      </c>
      <c r="L32" s="133">
        <v>0</v>
      </c>
      <c r="M32" s="133">
        <v>0</v>
      </c>
      <c r="N32" s="133">
        <v>0</v>
      </c>
      <c r="O32" s="133">
        <v>0</v>
      </c>
      <c r="P32" s="133">
        <v>0</v>
      </c>
      <c r="Q32" s="133">
        <v>0</v>
      </c>
      <c r="R32" s="133">
        <v>0</v>
      </c>
      <c r="S32" s="133">
        <v>0</v>
      </c>
      <c r="T32" s="133">
        <v>0</v>
      </c>
      <c r="U32" s="133">
        <v>0</v>
      </c>
      <c r="V32" s="133">
        <v>0</v>
      </c>
      <c r="W32" s="133">
        <v>0</v>
      </c>
      <c r="X32" s="133">
        <v>0</v>
      </c>
      <c r="Y32" s="133">
        <v>0</v>
      </c>
      <c r="Z32" s="133">
        <v>0</v>
      </c>
      <c r="AA32" s="133">
        <v>0</v>
      </c>
      <c r="AB32" s="133">
        <v>0</v>
      </c>
      <c r="AC32" s="133">
        <v>0</v>
      </c>
      <c r="AD32" s="739"/>
      <c r="AE32" s="739"/>
    </row>
    <row r="33" spans="1:31" ht="53.25" customHeight="1">
      <c r="A33" s="776"/>
      <c r="B33" s="695"/>
      <c r="C33" s="679"/>
      <c r="D33" s="788"/>
      <c r="E33" s="218" t="s">
        <v>57</v>
      </c>
      <c r="F33" s="205"/>
      <c r="G33" s="205"/>
      <c r="H33" s="205"/>
      <c r="I33" s="205"/>
      <c r="J33" s="205"/>
      <c r="K33" s="205"/>
      <c r="L33" s="205"/>
      <c r="M33" s="205"/>
      <c r="N33" s="205"/>
      <c r="O33" s="205"/>
      <c r="P33" s="205"/>
      <c r="Q33" s="205"/>
      <c r="R33" s="205"/>
      <c r="S33" s="205"/>
      <c r="T33" s="205"/>
      <c r="U33" s="205"/>
      <c r="V33" s="205"/>
      <c r="W33" s="238"/>
      <c r="X33" s="238"/>
      <c r="Y33" s="238"/>
      <c r="Z33" s="238"/>
      <c r="AA33" s="238"/>
      <c r="AB33" s="238"/>
      <c r="AC33" s="208"/>
      <c r="AD33" s="740"/>
      <c r="AE33" s="740"/>
    </row>
    <row r="34" spans="1:31" s="107" customFormat="1" ht="57.75" customHeight="1">
      <c r="A34" s="689" t="s">
        <v>161</v>
      </c>
      <c r="B34" s="690"/>
      <c r="C34" s="690"/>
      <c r="D34" s="691"/>
      <c r="E34" s="519"/>
      <c r="F34" s="519"/>
      <c r="G34" s="519"/>
      <c r="H34" s="519"/>
      <c r="I34" s="519"/>
      <c r="J34" s="519"/>
      <c r="K34" s="519"/>
      <c r="L34" s="519"/>
      <c r="M34" s="519"/>
      <c r="N34" s="519"/>
      <c r="O34" s="519"/>
      <c r="P34" s="519"/>
      <c r="Q34" s="519"/>
      <c r="R34" s="519"/>
      <c r="S34" s="519"/>
      <c r="T34" s="519"/>
      <c r="U34" s="519"/>
      <c r="V34" s="519"/>
      <c r="W34" s="519"/>
      <c r="X34" s="519"/>
      <c r="Y34" s="519"/>
      <c r="Z34" s="519"/>
      <c r="AA34" s="519"/>
      <c r="AB34" s="519"/>
      <c r="AC34" s="519"/>
      <c r="AD34" s="519"/>
      <c r="AE34" s="741"/>
    </row>
    <row r="35" spans="1:31" ht="53.25" customHeight="1">
      <c r="A35" s="730">
        <v>4.0999999999999996</v>
      </c>
      <c r="B35" s="789" t="s">
        <v>155</v>
      </c>
      <c r="C35" s="708" t="s">
        <v>62</v>
      </c>
      <c r="D35" s="748" t="s">
        <v>12</v>
      </c>
      <c r="E35" s="219" t="s">
        <v>63</v>
      </c>
      <c r="F35" s="327">
        <v>0.73099999999999998</v>
      </c>
      <c r="G35" s="327">
        <v>0.70699999999999996</v>
      </c>
      <c r="H35" s="328">
        <v>0.76600000000000001</v>
      </c>
      <c r="I35" s="327">
        <v>0.79400000000000004</v>
      </c>
      <c r="J35" s="331">
        <v>0.873</v>
      </c>
      <c r="K35" s="327">
        <v>0.85099999999999998</v>
      </c>
      <c r="L35" s="328">
        <v>0.83320000000000005</v>
      </c>
      <c r="M35" s="328">
        <v>0.80700000000000005</v>
      </c>
      <c r="N35" s="327">
        <v>0.53500000000000003</v>
      </c>
      <c r="O35" s="328">
        <v>0.55600000000000005</v>
      </c>
      <c r="P35" s="328">
        <v>0.59399999999999997</v>
      </c>
      <c r="Q35" s="328">
        <v>0.68379999999999996</v>
      </c>
      <c r="R35" s="327">
        <v>0.58279999999999998</v>
      </c>
      <c r="S35" s="327">
        <v>0.753</v>
      </c>
      <c r="T35" s="328">
        <v>0.79800000000000004</v>
      </c>
      <c r="U35" s="327">
        <v>0.77900000000000003</v>
      </c>
      <c r="V35" s="328">
        <v>0.91900000000000004</v>
      </c>
      <c r="W35" s="327"/>
      <c r="X35" s="328"/>
      <c r="Y35" s="328"/>
      <c r="Z35" s="327"/>
      <c r="AA35" s="328"/>
      <c r="AB35" s="328"/>
      <c r="AC35" s="328"/>
      <c r="AD35" s="738" t="s">
        <v>222</v>
      </c>
      <c r="AE35" s="739"/>
    </row>
    <row r="36" spans="1:31" ht="1.5" customHeight="1">
      <c r="A36" s="742"/>
      <c r="B36" s="745"/>
      <c r="C36" s="723"/>
      <c r="D36" s="749"/>
      <c r="E36" s="219" t="s">
        <v>64</v>
      </c>
      <c r="F36" s="262">
        <v>0.75600000000000001</v>
      </c>
      <c r="G36" s="262">
        <v>0.75600000000000001</v>
      </c>
      <c r="H36" s="262">
        <v>0.75600000000000001</v>
      </c>
      <c r="I36" s="262">
        <v>0.75600000000000001</v>
      </c>
      <c r="J36" s="262">
        <v>0.75600000000000001</v>
      </c>
      <c r="K36" s="262">
        <v>0.75600000000000001</v>
      </c>
      <c r="L36" s="262">
        <v>0.75600000000000001</v>
      </c>
      <c r="M36" s="262">
        <v>0.75600000000000001</v>
      </c>
      <c r="N36" s="262">
        <v>0.75600000000000001</v>
      </c>
      <c r="O36" s="262">
        <v>0.75600000000000001</v>
      </c>
      <c r="P36" s="262">
        <v>0.75600000000000001</v>
      </c>
      <c r="Q36" s="262">
        <v>0.75600000000000001</v>
      </c>
      <c r="R36" s="262">
        <v>0.75600000000000001</v>
      </c>
      <c r="S36" s="262">
        <v>0.75600000000000001</v>
      </c>
      <c r="T36" s="262">
        <v>0.75600000000000001</v>
      </c>
      <c r="U36" s="262">
        <v>0.75600000000000001</v>
      </c>
      <c r="V36" s="262">
        <v>0.75600000000000001</v>
      </c>
      <c r="W36" s="262">
        <v>0.75600000000000001</v>
      </c>
      <c r="X36" s="262">
        <v>0.75600000000000001</v>
      </c>
      <c r="Y36" s="262">
        <v>0.75600000000000001</v>
      </c>
      <c r="Z36" s="262">
        <v>0.75600000000000001</v>
      </c>
      <c r="AA36" s="262">
        <v>0.75600000000000001</v>
      </c>
      <c r="AB36" s="262">
        <v>0.75600000000000001</v>
      </c>
      <c r="AC36" s="262">
        <v>0.75600000000000001</v>
      </c>
      <c r="AD36" s="739"/>
      <c r="AE36" s="739"/>
    </row>
    <row r="37" spans="1:31" ht="53.25" customHeight="1">
      <c r="A37" s="743"/>
      <c r="B37" s="746"/>
      <c r="C37" s="747"/>
      <c r="D37" s="750"/>
      <c r="E37" s="218" t="s">
        <v>57</v>
      </c>
      <c r="F37" s="211"/>
      <c r="G37" s="211"/>
      <c r="H37" s="211"/>
      <c r="I37" s="211"/>
      <c r="J37" s="211"/>
      <c r="K37" s="211"/>
      <c r="L37" s="211"/>
      <c r="M37" s="211"/>
      <c r="N37" s="335"/>
      <c r="O37" s="212"/>
      <c r="P37" s="212"/>
      <c r="Q37" s="214"/>
      <c r="R37" s="335"/>
      <c r="S37" s="205"/>
      <c r="T37" s="205"/>
      <c r="U37" s="205"/>
      <c r="V37" s="205"/>
      <c r="W37" s="239"/>
      <c r="X37" s="239"/>
      <c r="Y37" s="239"/>
      <c r="Z37" s="239"/>
      <c r="AA37" s="238"/>
      <c r="AB37" s="238"/>
      <c r="AC37" s="240"/>
      <c r="AD37" s="740"/>
      <c r="AE37" s="740"/>
    </row>
    <row r="38" spans="1:31" ht="53.25" customHeight="1">
      <c r="A38" s="730">
        <v>4.2</v>
      </c>
      <c r="B38" s="789" t="s">
        <v>156</v>
      </c>
      <c r="C38" s="708" t="s">
        <v>62</v>
      </c>
      <c r="D38" s="748" t="s">
        <v>12</v>
      </c>
      <c r="E38" s="219" t="s">
        <v>63</v>
      </c>
      <c r="F38" s="326">
        <v>0.54800000000000004</v>
      </c>
      <c r="G38" s="326">
        <v>0.73199999999999998</v>
      </c>
      <c r="H38" s="328">
        <v>0.66800000000000004</v>
      </c>
      <c r="I38" s="326">
        <v>0.45700000000000002</v>
      </c>
      <c r="J38" s="331">
        <v>0.76700000000000002</v>
      </c>
      <c r="K38" s="326">
        <v>0.72699999999999998</v>
      </c>
      <c r="L38" s="328">
        <v>0.68500000000000005</v>
      </c>
      <c r="M38" s="328">
        <v>0.75870000000000004</v>
      </c>
      <c r="N38" s="327">
        <v>0.36799999999999999</v>
      </c>
      <c r="O38" s="328">
        <v>0.378</v>
      </c>
      <c r="P38" s="328">
        <v>0.56100000000000005</v>
      </c>
      <c r="Q38" s="328">
        <v>0.74919999999999998</v>
      </c>
      <c r="R38" s="326">
        <v>0.504</v>
      </c>
      <c r="S38" s="326">
        <v>0.622</v>
      </c>
      <c r="T38" s="328">
        <v>0.54600000000000004</v>
      </c>
      <c r="U38" s="326">
        <v>0.32300000000000001</v>
      </c>
      <c r="V38" s="328">
        <v>0.43099999999999999</v>
      </c>
      <c r="W38" s="326"/>
      <c r="X38" s="328"/>
      <c r="Y38" s="328"/>
      <c r="Z38" s="327"/>
      <c r="AA38" s="328"/>
      <c r="AB38" s="328"/>
      <c r="AC38" s="328"/>
      <c r="AD38" s="738" t="s">
        <v>226</v>
      </c>
      <c r="AE38" s="738"/>
    </row>
    <row r="39" spans="1:31" ht="1.5" customHeight="1">
      <c r="A39" s="742"/>
      <c r="B39" s="745"/>
      <c r="C39" s="723"/>
      <c r="D39" s="749"/>
      <c r="E39" s="220" t="s">
        <v>64</v>
      </c>
      <c r="F39" s="263">
        <v>0.63</v>
      </c>
      <c r="G39" s="263">
        <v>0.63</v>
      </c>
      <c r="H39" s="263">
        <v>0.63</v>
      </c>
      <c r="I39" s="263">
        <v>0.63</v>
      </c>
      <c r="J39" s="263">
        <v>0.63</v>
      </c>
      <c r="K39" s="263">
        <v>0.63</v>
      </c>
      <c r="L39" s="263">
        <v>0.63</v>
      </c>
      <c r="M39" s="263">
        <v>0.63</v>
      </c>
      <c r="N39" s="263">
        <v>0.63</v>
      </c>
      <c r="O39" s="263">
        <v>0.63</v>
      </c>
      <c r="P39" s="263">
        <v>0.63</v>
      </c>
      <c r="Q39" s="263">
        <v>0.63</v>
      </c>
      <c r="R39" s="263">
        <v>0.63</v>
      </c>
      <c r="S39" s="263">
        <v>0.63</v>
      </c>
      <c r="T39" s="263">
        <v>0.63</v>
      </c>
      <c r="U39" s="263">
        <v>0.63</v>
      </c>
      <c r="V39" s="263">
        <v>0.63</v>
      </c>
      <c r="W39" s="263">
        <v>0.63</v>
      </c>
      <c r="X39" s="263">
        <v>0.63</v>
      </c>
      <c r="Y39" s="263">
        <v>0.63</v>
      </c>
      <c r="Z39" s="263">
        <v>0.63</v>
      </c>
      <c r="AA39" s="263">
        <v>0.63</v>
      </c>
      <c r="AB39" s="263">
        <v>0.63</v>
      </c>
      <c r="AC39" s="263">
        <v>0.63</v>
      </c>
      <c r="AD39" s="739"/>
      <c r="AE39" s="739"/>
    </row>
    <row r="40" spans="1:31" ht="55.5" customHeight="1">
      <c r="A40" s="743"/>
      <c r="B40" s="746"/>
      <c r="C40" s="747"/>
      <c r="D40" s="750"/>
      <c r="E40" s="218" t="s">
        <v>57</v>
      </c>
      <c r="F40" s="214"/>
      <c r="G40" s="211"/>
      <c r="H40" s="211"/>
      <c r="I40" s="212"/>
      <c r="J40" s="211"/>
      <c r="K40" s="211"/>
      <c r="L40" s="211"/>
      <c r="M40" s="212"/>
      <c r="N40" s="212"/>
      <c r="O40" s="212"/>
      <c r="P40" s="214"/>
      <c r="Q40" s="211"/>
      <c r="R40" s="359"/>
      <c r="S40" s="205"/>
      <c r="T40" s="360"/>
      <c r="U40" s="359"/>
      <c r="V40" s="359"/>
      <c r="W40" s="239"/>
      <c r="X40" s="239"/>
      <c r="Y40" s="238"/>
      <c r="Z40" s="238"/>
      <c r="AA40" s="238"/>
      <c r="AB40" s="241"/>
      <c r="AC40" s="240"/>
      <c r="AD40" s="740"/>
      <c r="AE40" s="740"/>
    </row>
    <row r="41" spans="1:31" ht="53.25" customHeight="1">
      <c r="A41" s="730">
        <v>4.3</v>
      </c>
      <c r="B41" s="744" t="s">
        <v>157</v>
      </c>
      <c r="C41" s="708" t="s">
        <v>62</v>
      </c>
      <c r="D41" s="748" t="s">
        <v>12</v>
      </c>
      <c r="E41" s="267" t="s">
        <v>40</v>
      </c>
      <c r="F41" s="329">
        <v>24.25</v>
      </c>
      <c r="G41" s="329">
        <v>22.13</v>
      </c>
      <c r="H41" s="329">
        <v>21.21</v>
      </c>
      <c r="I41" s="329">
        <v>6.48</v>
      </c>
      <c r="J41" s="330">
        <v>16.73</v>
      </c>
      <c r="K41" s="329">
        <v>27.12</v>
      </c>
      <c r="L41" s="329">
        <v>22.52</v>
      </c>
      <c r="M41" s="329">
        <v>27.96</v>
      </c>
      <c r="N41" s="329">
        <v>11.28</v>
      </c>
      <c r="O41" s="329">
        <v>21.65</v>
      </c>
      <c r="P41" s="329">
        <v>22.99</v>
      </c>
      <c r="Q41" s="329">
        <v>21.18</v>
      </c>
      <c r="R41" s="329">
        <v>20.82</v>
      </c>
      <c r="S41" s="329">
        <v>20.16</v>
      </c>
      <c r="T41" s="329">
        <v>20.39</v>
      </c>
      <c r="U41" s="329">
        <v>8.94</v>
      </c>
      <c r="V41" s="329">
        <v>13.49</v>
      </c>
      <c r="W41" s="329"/>
      <c r="X41" s="329"/>
      <c r="Y41" s="329"/>
      <c r="Z41" s="329"/>
      <c r="AA41" s="329"/>
      <c r="AB41" s="329"/>
      <c r="AC41" s="329"/>
      <c r="AD41" s="751" t="s">
        <v>223</v>
      </c>
      <c r="AE41" s="738"/>
    </row>
    <row r="42" spans="1:31" ht="1.5" customHeight="1">
      <c r="A42" s="742"/>
      <c r="B42" s="745"/>
      <c r="C42" s="723"/>
      <c r="D42" s="749"/>
      <c r="E42" s="256" t="s">
        <v>97</v>
      </c>
      <c r="F42" s="264">
        <v>22.53</v>
      </c>
      <c r="G42" s="264">
        <v>22.53</v>
      </c>
      <c r="H42" s="264">
        <v>22.53</v>
      </c>
      <c r="I42" s="264">
        <v>22.53</v>
      </c>
      <c r="J42" s="264">
        <v>22.53</v>
      </c>
      <c r="K42" s="264">
        <v>22.53</v>
      </c>
      <c r="L42" s="264">
        <v>22.53</v>
      </c>
      <c r="M42" s="264">
        <v>22.53</v>
      </c>
      <c r="N42" s="264">
        <v>22.53</v>
      </c>
      <c r="O42" s="264">
        <v>22.53</v>
      </c>
      <c r="P42" s="264">
        <v>22.53</v>
      </c>
      <c r="Q42" s="264">
        <v>22.53</v>
      </c>
      <c r="R42" s="264">
        <v>22.53</v>
      </c>
      <c r="S42" s="264">
        <v>22.53</v>
      </c>
      <c r="T42" s="264">
        <v>22.53</v>
      </c>
      <c r="U42" s="264">
        <v>22.53</v>
      </c>
      <c r="V42" s="264">
        <v>22.53</v>
      </c>
      <c r="W42" s="264">
        <v>22.53</v>
      </c>
      <c r="X42" s="264">
        <v>22.53</v>
      </c>
      <c r="Y42" s="264">
        <v>22.53</v>
      </c>
      <c r="Z42" s="264">
        <v>22.53</v>
      </c>
      <c r="AA42" s="264">
        <v>22.53</v>
      </c>
      <c r="AB42" s="264">
        <v>22.53</v>
      </c>
      <c r="AC42" s="264">
        <v>22.53</v>
      </c>
      <c r="AD42" s="752"/>
      <c r="AE42" s="739"/>
    </row>
    <row r="43" spans="1:31" ht="53.25" customHeight="1">
      <c r="A43" s="743"/>
      <c r="B43" s="746"/>
      <c r="C43" s="747"/>
      <c r="D43" s="750"/>
      <c r="E43" s="255" t="s">
        <v>57</v>
      </c>
      <c r="F43" s="211"/>
      <c r="G43" s="211"/>
      <c r="H43" s="214"/>
      <c r="I43" s="212"/>
      <c r="J43" s="212"/>
      <c r="K43" s="211"/>
      <c r="L43" s="211"/>
      <c r="M43" s="211"/>
      <c r="N43" s="212"/>
      <c r="O43" s="211"/>
      <c r="P43" s="211"/>
      <c r="Q43" s="214"/>
      <c r="R43" s="360"/>
      <c r="S43" s="335"/>
      <c r="T43" s="360"/>
      <c r="U43" s="335"/>
      <c r="V43" s="335"/>
      <c r="W43" s="239"/>
      <c r="X43" s="239"/>
      <c r="Y43" s="239"/>
      <c r="Z43" s="238"/>
      <c r="AA43" s="239"/>
      <c r="AB43" s="239"/>
      <c r="AC43" s="240"/>
      <c r="AD43" s="753"/>
      <c r="AE43" s="740"/>
    </row>
    <row r="44" spans="1:31" ht="53.25" customHeight="1">
      <c r="A44" s="730">
        <v>4.4000000000000004</v>
      </c>
      <c r="B44" s="790" t="s">
        <v>158</v>
      </c>
      <c r="C44" s="708" t="s">
        <v>62</v>
      </c>
      <c r="D44" s="748" t="s">
        <v>12</v>
      </c>
      <c r="E44" s="219" t="s">
        <v>63</v>
      </c>
      <c r="F44" s="326">
        <v>0.623</v>
      </c>
      <c r="G44" s="326">
        <v>0.66639999999999999</v>
      </c>
      <c r="H44" s="328">
        <v>0.59299999999999997</v>
      </c>
      <c r="I44" s="326">
        <v>0.52200000000000002</v>
      </c>
      <c r="J44" s="328">
        <v>0.47799999999999998</v>
      </c>
      <c r="K44" s="326">
        <v>0.55400000000000005</v>
      </c>
      <c r="L44" s="328">
        <v>0.58760000000000001</v>
      </c>
      <c r="M44" s="328">
        <v>0.60499999999999998</v>
      </c>
      <c r="N44" s="327">
        <v>0.58199999999999996</v>
      </c>
      <c r="O44" s="328">
        <v>0.72699999999999998</v>
      </c>
      <c r="P44" s="328">
        <v>0.58599999999999997</v>
      </c>
      <c r="Q44" s="328">
        <v>0.59130000000000005</v>
      </c>
      <c r="R44" s="326">
        <v>0.53620000000000001</v>
      </c>
      <c r="S44" s="326">
        <v>0.57699999999999996</v>
      </c>
      <c r="T44" s="328">
        <v>0.56899999999999995</v>
      </c>
      <c r="U44" s="326">
        <v>0.499</v>
      </c>
      <c r="V44" s="328">
        <v>0.45800000000000002</v>
      </c>
      <c r="W44" s="326"/>
      <c r="X44" s="328"/>
      <c r="Y44" s="328"/>
      <c r="Z44" s="327"/>
      <c r="AA44" s="328"/>
      <c r="AB44" s="328"/>
      <c r="AC44" s="328"/>
      <c r="AD44" s="751" t="s">
        <v>221</v>
      </c>
      <c r="AE44" s="748"/>
    </row>
    <row r="45" spans="1:31" ht="1.5" customHeight="1">
      <c r="A45" s="742"/>
      <c r="B45" s="763"/>
      <c r="C45" s="723"/>
      <c r="D45" s="749"/>
      <c r="E45" s="220" t="s">
        <v>64</v>
      </c>
      <c r="F45" s="263">
        <v>0.55000000000000004</v>
      </c>
      <c r="G45" s="263">
        <v>0.55000000000000004</v>
      </c>
      <c r="H45" s="263">
        <v>0.55000000000000004</v>
      </c>
      <c r="I45" s="263">
        <v>0.55000000000000004</v>
      </c>
      <c r="J45" s="263">
        <v>0.55000000000000004</v>
      </c>
      <c r="K45" s="263">
        <v>0.55000000000000004</v>
      </c>
      <c r="L45" s="263">
        <v>0.55000000000000004</v>
      </c>
      <c r="M45" s="263">
        <v>0.55000000000000004</v>
      </c>
      <c r="N45" s="263">
        <v>0.55000000000000004</v>
      </c>
      <c r="O45" s="263">
        <v>0.55000000000000004</v>
      </c>
      <c r="P45" s="263">
        <v>0.55000000000000004</v>
      </c>
      <c r="Q45" s="263">
        <v>0.55000000000000004</v>
      </c>
      <c r="R45" s="263">
        <v>0.55000000000000004</v>
      </c>
      <c r="S45" s="263">
        <v>0.55000000000000004</v>
      </c>
      <c r="T45" s="263">
        <v>0.55000000000000004</v>
      </c>
      <c r="U45" s="263">
        <v>0.55000000000000004</v>
      </c>
      <c r="V45" s="263">
        <v>0.55000000000000004</v>
      </c>
      <c r="W45" s="263">
        <v>0.55000000000000004</v>
      </c>
      <c r="X45" s="263">
        <v>0.55000000000000004</v>
      </c>
      <c r="Y45" s="263">
        <v>0.55000000000000004</v>
      </c>
      <c r="Z45" s="263">
        <v>0.55000000000000004</v>
      </c>
      <c r="AA45" s="263">
        <v>0.55000000000000004</v>
      </c>
      <c r="AB45" s="263">
        <v>0.55000000000000004</v>
      </c>
      <c r="AC45" s="263">
        <v>0.55000000000000004</v>
      </c>
      <c r="AD45" s="752"/>
      <c r="AE45" s="749"/>
    </row>
    <row r="46" spans="1:31" ht="53.25" customHeight="1">
      <c r="A46" s="743"/>
      <c r="B46" s="764"/>
      <c r="C46" s="747"/>
      <c r="D46" s="750"/>
      <c r="E46" s="218" t="s">
        <v>57</v>
      </c>
      <c r="F46" s="130"/>
      <c r="G46" s="130"/>
      <c r="H46" s="130"/>
      <c r="I46" s="130"/>
      <c r="J46" s="214"/>
      <c r="K46" s="130"/>
      <c r="L46" s="130"/>
      <c r="M46" s="130"/>
      <c r="N46" s="130"/>
      <c r="O46" s="130"/>
      <c r="P46" s="130"/>
      <c r="Q46" s="130"/>
      <c r="R46" s="130"/>
      <c r="S46" s="130"/>
      <c r="T46" s="130"/>
      <c r="U46" s="360"/>
      <c r="V46" s="360"/>
      <c r="W46" s="241"/>
      <c r="X46" s="241"/>
      <c r="Y46" s="241"/>
      <c r="Z46" s="241"/>
      <c r="AA46" s="241"/>
      <c r="AB46" s="241"/>
      <c r="AC46" s="240"/>
      <c r="AD46" s="753"/>
      <c r="AE46" s="750"/>
    </row>
    <row r="47" spans="1:31" ht="53.25" customHeight="1">
      <c r="A47" s="776">
        <v>4.5</v>
      </c>
      <c r="B47" s="695" t="s">
        <v>100</v>
      </c>
      <c r="C47" s="679" t="s">
        <v>85</v>
      </c>
      <c r="D47" s="788" t="s">
        <v>12</v>
      </c>
      <c r="E47" s="220" t="s">
        <v>65</v>
      </c>
      <c r="F47" s="326">
        <v>4.0000000000000001E-3</v>
      </c>
      <c r="G47" s="326">
        <v>9.9400000000000002E-2</v>
      </c>
      <c r="H47" s="326">
        <v>0.111</v>
      </c>
      <c r="I47" s="326">
        <v>0.1431</v>
      </c>
      <c r="J47" s="326">
        <v>0.14149999999999999</v>
      </c>
      <c r="K47" s="326">
        <v>0.1157</v>
      </c>
      <c r="L47" s="326">
        <v>0.1368</v>
      </c>
      <c r="M47" s="326">
        <v>0.12889999999999999</v>
      </c>
      <c r="N47" s="327">
        <v>0.1163</v>
      </c>
      <c r="O47" s="326">
        <v>0.11799999999999999</v>
      </c>
      <c r="P47" s="326">
        <v>0.11310000000000001</v>
      </c>
      <c r="Q47" s="323">
        <v>0.10100000000000001</v>
      </c>
      <c r="R47" s="326">
        <v>-0.14410000000000001</v>
      </c>
      <c r="S47" s="326">
        <v>-8.5699999999999998E-2</v>
      </c>
      <c r="T47" s="326">
        <v>-5.3199999999999997E-2</v>
      </c>
      <c r="U47" s="326">
        <v>-4.3499999999999997E-2</v>
      </c>
      <c r="V47" s="326">
        <v>1.4E-3</v>
      </c>
      <c r="W47" s="326"/>
      <c r="X47" s="326"/>
      <c r="Y47" s="326"/>
      <c r="Z47" s="327"/>
      <c r="AA47" s="326"/>
      <c r="AB47" s="326"/>
      <c r="AC47" s="323"/>
      <c r="AD47" s="738" t="s">
        <v>224</v>
      </c>
      <c r="AE47" s="738"/>
    </row>
    <row r="48" spans="1:31" ht="1.5" customHeight="1">
      <c r="A48" s="776"/>
      <c r="B48" s="695"/>
      <c r="C48" s="679"/>
      <c r="D48" s="788"/>
      <c r="E48" s="220" t="s">
        <v>77</v>
      </c>
      <c r="F48" s="133">
        <v>0.1</v>
      </c>
      <c r="G48" s="133">
        <v>0.1</v>
      </c>
      <c r="H48" s="133">
        <v>0.1</v>
      </c>
      <c r="I48" s="133">
        <v>0.1</v>
      </c>
      <c r="J48" s="133">
        <v>0.1</v>
      </c>
      <c r="K48" s="133">
        <v>0.1</v>
      </c>
      <c r="L48" s="133">
        <v>0.1</v>
      </c>
      <c r="M48" s="133">
        <v>0.1</v>
      </c>
      <c r="N48" s="133">
        <v>0.1</v>
      </c>
      <c r="O48" s="133">
        <v>0.1</v>
      </c>
      <c r="P48" s="133">
        <v>0.1</v>
      </c>
      <c r="Q48" s="133">
        <v>0.1</v>
      </c>
      <c r="R48" s="133">
        <v>0.1</v>
      </c>
      <c r="S48" s="133">
        <v>0.1</v>
      </c>
      <c r="T48" s="133">
        <v>0.1</v>
      </c>
      <c r="U48" s="133">
        <v>0.1</v>
      </c>
      <c r="V48" s="133">
        <v>0.1</v>
      </c>
      <c r="W48" s="133">
        <v>0.1</v>
      </c>
      <c r="X48" s="133">
        <v>0.1</v>
      </c>
      <c r="Y48" s="133">
        <v>0.1</v>
      </c>
      <c r="Z48" s="133">
        <v>0.1</v>
      </c>
      <c r="AA48" s="133">
        <v>0.1</v>
      </c>
      <c r="AB48" s="133">
        <v>0.1</v>
      </c>
      <c r="AC48" s="133">
        <v>0.1</v>
      </c>
      <c r="AD48" s="739"/>
      <c r="AE48" s="739"/>
    </row>
    <row r="49" spans="1:245" ht="1.5" customHeight="1">
      <c r="A49" s="776"/>
      <c r="B49" s="695"/>
      <c r="C49" s="679"/>
      <c r="D49" s="788"/>
      <c r="E49" s="220" t="s">
        <v>41</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v>0</v>
      </c>
      <c r="AB49" s="133">
        <v>0</v>
      </c>
      <c r="AC49" s="133">
        <v>0</v>
      </c>
      <c r="AD49" s="739"/>
      <c r="AE49" s="739"/>
    </row>
    <row r="50" spans="1:245" ht="1.5" customHeight="1">
      <c r="A50" s="776"/>
      <c r="B50" s="695"/>
      <c r="C50" s="679"/>
      <c r="D50" s="788"/>
      <c r="E50" s="220" t="s">
        <v>78</v>
      </c>
      <c r="F50" s="133">
        <v>-0.1</v>
      </c>
      <c r="G50" s="133">
        <v>-0.1</v>
      </c>
      <c r="H50" s="133">
        <v>-0.1</v>
      </c>
      <c r="I50" s="133">
        <v>-0.1</v>
      </c>
      <c r="J50" s="133">
        <v>-0.1</v>
      </c>
      <c r="K50" s="133">
        <v>-0.1</v>
      </c>
      <c r="L50" s="133">
        <v>-0.1</v>
      </c>
      <c r="M50" s="133">
        <v>-0.1</v>
      </c>
      <c r="N50" s="133">
        <v>-0.1</v>
      </c>
      <c r="O50" s="133">
        <v>-0.1</v>
      </c>
      <c r="P50" s="133">
        <v>-0.1</v>
      </c>
      <c r="Q50" s="133">
        <v>-0.1</v>
      </c>
      <c r="R50" s="133">
        <v>-0.1</v>
      </c>
      <c r="S50" s="133">
        <v>-0.1</v>
      </c>
      <c r="T50" s="133">
        <v>-0.1</v>
      </c>
      <c r="U50" s="133">
        <v>-0.1</v>
      </c>
      <c r="V50" s="133">
        <v>-0.1</v>
      </c>
      <c r="W50" s="133">
        <v>-0.1</v>
      </c>
      <c r="X50" s="133">
        <v>-0.1</v>
      </c>
      <c r="Y50" s="133">
        <v>-0.1</v>
      </c>
      <c r="Z50" s="133">
        <v>-0.1</v>
      </c>
      <c r="AA50" s="133">
        <v>-0.1</v>
      </c>
      <c r="AB50" s="133">
        <v>-0.1</v>
      </c>
      <c r="AC50" s="133">
        <v>-0.1</v>
      </c>
      <c r="AD50" s="739"/>
      <c r="AE50" s="739"/>
    </row>
    <row r="51" spans="1:245" ht="53.25" customHeight="1">
      <c r="A51" s="776"/>
      <c r="B51" s="695"/>
      <c r="C51" s="679"/>
      <c r="D51" s="788"/>
      <c r="E51" s="218" t="s">
        <v>57</v>
      </c>
      <c r="F51" s="205"/>
      <c r="G51" s="280"/>
      <c r="H51" s="212"/>
      <c r="I51" s="212"/>
      <c r="J51" s="212"/>
      <c r="K51" s="212"/>
      <c r="L51" s="212"/>
      <c r="M51" s="212"/>
      <c r="N51" s="212"/>
      <c r="O51" s="212"/>
      <c r="P51" s="212"/>
      <c r="Q51" s="212"/>
      <c r="R51" s="212"/>
      <c r="S51" s="280"/>
      <c r="T51" s="280"/>
      <c r="U51" s="130"/>
      <c r="V51" s="130"/>
      <c r="W51" s="238"/>
      <c r="X51" s="238"/>
      <c r="Y51" s="238"/>
      <c r="Z51" s="238"/>
      <c r="AA51" s="238"/>
      <c r="AB51" s="238"/>
      <c r="AC51" s="208"/>
      <c r="AD51" s="740"/>
      <c r="AE51" s="740"/>
    </row>
    <row r="52" spans="1:245" s="107" customFormat="1">
      <c r="A52" s="137"/>
      <c r="B52" s="138"/>
      <c r="C52" s="139"/>
      <c r="D52" s="76"/>
      <c r="E52" s="76"/>
      <c r="F52" s="140"/>
      <c r="G52" s="140"/>
      <c r="H52" s="141"/>
      <c r="I52" s="142"/>
      <c r="J52" s="142"/>
      <c r="K52" s="142"/>
      <c r="L52" s="142"/>
      <c r="M52" s="142"/>
      <c r="N52" s="142"/>
      <c r="O52" s="142"/>
      <c r="P52" s="141"/>
      <c r="Q52" s="141"/>
      <c r="R52" s="140"/>
      <c r="S52" s="140"/>
      <c r="T52" s="141"/>
      <c r="U52" s="142"/>
      <c r="V52" s="142"/>
      <c r="W52" s="142"/>
      <c r="X52" s="142"/>
      <c r="Y52" s="142"/>
      <c r="Z52" s="142"/>
      <c r="AA52" s="142"/>
      <c r="AB52" s="141"/>
      <c r="AC52" s="141"/>
      <c r="AD52" s="196"/>
      <c r="AE52" s="76"/>
      <c r="AF52" s="76"/>
      <c r="AG52" s="76"/>
      <c r="AH52" s="76"/>
      <c r="AI52" s="76"/>
      <c r="AJ52" s="76"/>
      <c r="AK52" s="76"/>
      <c r="AL52" s="76"/>
      <c r="AM52" s="76"/>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6"/>
      <c r="BR52" s="76"/>
      <c r="BS52" s="76"/>
      <c r="BT52" s="76"/>
      <c r="BU52" s="76"/>
      <c r="BV52" s="76"/>
      <c r="BW52" s="76"/>
      <c r="BX52" s="76"/>
      <c r="BY52" s="76"/>
      <c r="BZ52" s="76"/>
      <c r="CA52" s="76"/>
      <c r="CB52" s="76"/>
      <c r="CC52" s="76"/>
      <c r="CD52" s="76"/>
      <c r="CE52" s="76"/>
      <c r="CF52" s="76"/>
      <c r="CG52" s="76"/>
      <c r="CH52" s="76"/>
      <c r="CI52" s="76"/>
      <c r="CJ52" s="76"/>
      <c r="CK52" s="76"/>
      <c r="CL52" s="76"/>
      <c r="CM52" s="76"/>
      <c r="CN52" s="76"/>
      <c r="CO52" s="76"/>
      <c r="CP52" s="76"/>
      <c r="CQ52" s="76"/>
      <c r="CR52" s="76"/>
      <c r="CS52" s="76"/>
      <c r="CT52" s="76"/>
      <c r="CU52" s="76"/>
      <c r="CV52" s="76"/>
      <c r="CW52" s="76"/>
      <c r="CX52" s="76"/>
      <c r="CY52" s="76"/>
      <c r="CZ52" s="76"/>
      <c r="DA52" s="76"/>
      <c r="DB52" s="76"/>
      <c r="DC52" s="76"/>
      <c r="DD52" s="76"/>
      <c r="DE52" s="76"/>
      <c r="DF52" s="76"/>
      <c r="DG52" s="76"/>
      <c r="DH52" s="76"/>
      <c r="DI52" s="76"/>
      <c r="DJ52" s="76"/>
      <c r="DK52" s="76"/>
      <c r="DL52" s="76"/>
      <c r="DM52" s="76"/>
      <c r="DN52" s="76"/>
      <c r="DO52" s="76"/>
      <c r="DP52" s="76"/>
      <c r="DQ52" s="76"/>
      <c r="DR52" s="76"/>
      <c r="DS52" s="76"/>
      <c r="DT52" s="76"/>
      <c r="DU52" s="76"/>
      <c r="DV52" s="76"/>
      <c r="DW52" s="76"/>
      <c r="DX52" s="76"/>
      <c r="DY52" s="76"/>
      <c r="DZ52" s="76"/>
      <c r="EA52" s="76"/>
      <c r="EB52" s="76"/>
      <c r="EC52" s="76"/>
      <c r="ED52" s="76"/>
      <c r="EE52" s="76"/>
      <c r="EF52" s="76"/>
      <c r="EG52" s="76"/>
      <c r="EH52" s="76"/>
      <c r="EI52" s="76"/>
      <c r="EJ52" s="76"/>
      <c r="EK52" s="76"/>
      <c r="EL52" s="76"/>
      <c r="EM52" s="76"/>
      <c r="EN52" s="76"/>
      <c r="EO52" s="76"/>
      <c r="EP52" s="76"/>
      <c r="EQ52" s="76"/>
      <c r="ER52" s="76"/>
      <c r="ES52" s="76"/>
      <c r="ET52" s="76"/>
      <c r="EU52" s="76"/>
      <c r="EV52" s="76"/>
      <c r="EW52" s="76"/>
      <c r="EX52" s="76"/>
      <c r="EY52" s="76"/>
      <c r="EZ52" s="76"/>
      <c r="FA52" s="76"/>
      <c r="FB52" s="76"/>
      <c r="FC52" s="76"/>
      <c r="FD52" s="76"/>
      <c r="FE52" s="76"/>
      <c r="FF52" s="76"/>
      <c r="FG52" s="76"/>
      <c r="FH52" s="76"/>
      <c r="FI52" s="76"/>
      <c r="FJ52" s="76"/>
      <c r="FK52" s="76"/>
      <c r="FL52" s="76"/>
      <c r="FM52" s="76"/>
      <c r="FN52" s="76"/>
      <c r="FO52" s="76"/>
      <c r="FP52" s="76"/>
      <c r="FQ52" s="76"/>
      <c r="FR52" s="76"/>
      <c r="FS52" s="76"/>
      <c r="FT52" s="76"/>
      <c r="FU52" s="76"/>
      <c r="FV52" s="76"/>
      <c r="FW52" s="76"/>
      <c r="FX52" s="76"/>
      <c r="FY52" s="76"/>
      <c r="FZ52" s="76"/>
      <c r="GA52" s="76"/>
      <c r="GB52" s="76"/>
      <c r="GC52" s="76"/>
      <c r="GD52" s="76"/>
      <c r="GE52" s="76"/>
      <c r="GF52" s="76"/>
      <c r="GG52" s="76"/>
      <c r="GH52" s="76"/>
      <c r="GI52" s="76"/>
      <c r="GJ52" s="76"/>
      <c r="GK52" s="76"/>
      <c r="GL52" s="76"/>
      <c r="GM52" s="76"/>
      <c r="GN52" s="76"/>
      <c r="GO52" s="76"/>
      <c r="GP52" s="76"/>
      <c r="GQ52" s="76"/>
      <c r="GR52" s="76"/>
      <c r="GS52" s="76"/>
      <c r="GT52" s="76"/>
      <c r="GU52" s="76"/>
      <c r="GV52" s="76"/>
      <c r="GW52" s="76"/>
      <c r="GX52" s="76"/>
      <c r="GY52" s="76"/>
      <c r="GZ52" s="76"/>
      <c r="HA52" s="76"/>
      <c r="HB52" s="76"/>
      <c r="HC52" s="76"/>
      <c r="HD52" s="76"/>
      <c r="HE52" s="76"/>
      <c r="HF52" s="76"/>
      <c r="HG52" s="76"/>
      <c r="HH52" s="76"/>
      <c r="HI52" s="76"/>
      <c r="HJ52" s="76"/>
      <c r="HK52" s="76"/>
      <c r="HL52" s="76"/>
      <c r="HM52" s="76"/>
      <c r="HN52" s="76"/>
      <c r="HO52" s="76"/>
      <c r="HP52" s="76"/>
      <c r="HQ52" s="76"/>
      <c r="HR52" s="76"/>
      <c r="HS52" s="76"/>
      <c r="HT52" s="76"/>
      <c r="HU52" s="76"/>
      <c r="HV52" s="76"/>
      <c r="HW52" s="76"/>
      <c r="HX52" s="76"/>
      <c r="HY52" s="76"/>
      <c r="HZ52" s="76"/>
      <c r="IA52" s="76"/>
      <c r="IB52" s="76"/>
      <c r="IC52" s="76"/>
      <c r="ID52" s="76"/>
      <c r="IE52" s="76"/>
      <c r="IF52" s="76"/>
      <c r="IG52" s="76"/>
      <c r="IH52" s="76"/>
      <c r="II52" s="76"/>
      <c r="IJ52" s="76"/>
      <c r="IK52" s="76"/>
    </row>
    <row r="53" spans="1:245" s="107" customFormat="1">
      <c r="A53" s="143"/>
      <c r="B53" s="110"/>
      <c r="C53" s="110"/>
      <c r="D53" s="110"/>
      <c r="E53" s="110"/>
      <c r="F53" s="142"/>
      <c r="G53" s="142"/>
      <c r="H53" s="141"/>
      <c r="I53" s="142"/>
      <c r="J53" s="142"/>
      <c r="K53" s="142"/>
      <c r="L53" s="142"/>
      <c r="M53" s="142"/>
      <c r="N53" s="142"/>
      <c r="O53" s="142"/>
      <c r="P53" s="141"/>
      <c r="Q53" s="141"/>
      <c r="R53" s="142"/>
      <c r="S53" s="142"/>
      <c r="T53" s="141"/>
      <c r="U53" s="142"/>
      <c r="V53" s="142"/>
      <c r="W53" s="142"/>
      <c r="X53" s="142"/>
      <c r="Y53" s="142"/>
      <c r="Z53" s="142"/>
      <c r="AA53" s="142"/>
      <c r="AB53" s="141"/>
      <c r="AC53" s="141"/>
      <c r="AD53" s="19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O53" s="76"/>
      <c r="CP53" s="76"/>
      <c r="CQ53" s="76"/>
      <c r="CR53" s="76"/>
      <c r="CS53" s="76"/>
      <c r="CT53" s="76"/>
      <c r="CU53" s="76"/>
      <c r="CV53" s="76"/>
      <c r="CW53" s="76"/>
      <c r="CX53" s="76"/>
      <c r="CY53" s="76"/>
      <c r="CZ53" s="76"/>
      <c r="DA53" s="76"/>
      <c r="DB53" s="76"/>
      <c r="DC53" s="76"/>
      <c r="DD53" s="76"/>
      <c r="DE53" s="76"/>
      <c r="DF53" s="76"/>
      <c r="DG53" s="76"/>
      <c r="DH53" s="76"/>
      <c r="DI53" s="76"/>
      <c r="DJ53" s="76"/>
      <c r="DK53" s="76"/>
      <c r="DL53" s="76"/>
      <c r="DM53" s="76"/>
      <c r="DN53" s="76"/>
      <c r="DO53" s="76"/>
      <c r="DP53" s="76"/>
      <c r="DQ53" s="76"/>
      <c r="DR53" s="76"/>
      <c r="DS53" s="76"/>
      <c r="DT53" s="76"/>
      <c r="DU53" s="76"/>
      <c r="DV53" s="76"/>
      <c r="DW53" s="76"/>
      <c r="DX53" s="76"/>
      <c r="DY53" s="76"/>
      <c r="DZ53" s="76"/>
      <c r="EA53" s="76"/>
      <c r="EB53" s="76"/>
      <c r="EC53" s="76"/>
      <c r="ED53" s="76"/>
      <c r="EE53" s="76"/>
      <c r="EF53" s="76"/>
      <c r="EG53" s="76"/>
      <c r="EH53" s="76"/>
      <c r="EI53" s="76"/>
      <c r="EJ53" s="76"/>
      <c r="EK53" s="76"/>
      <c r="EL53" s="76"/>
      <c r="EM53" s="76"/>
      <c r="EN53" s="76"/>
      <c r="EO53" s="76"/>
      <c r="EP53" s="76"/>
      <c r="EQ53" s="76"/>
      <c r="ER53" s="76"/>
      <c r="ES53" s="76"/>
      <c r="ET53" s="76"/>
      <c r="EU53" s="76"/>
      <c r="EV53" s="76"/>
      <c r="EW53" s="76"/>
      <c r="EX53" s="76"/>
      <c r="EY53" s="76"/>
      <c r="EZ53" s="76"/>
      <c r="FA53" s="76"/>
      <c r="FB53" s="76"/>
      <c r="FC53" s="76"/>
      <c r="FD53" s="76"/>
      <c r="FE53" s="76"/>
      <c r="FF53" s="76"/>
      <c r="FG53" s="76"/>
      <c r="FH53" s="76"/>
      <c r="FI53" s="76"/>
      <c r="FJ53" s="76"/>
      <c r="FK53" s="76"/>
      <c r="FL53" s="76"/>
      <c r="FM53" s="76"/>
      <c r="FN53" s="76"/>
      <c r="FO53" s="76"/>
      <c r="FP53" s="76"/>
      <c r="FQ53" s="76"/>
      <c r="FR53" s="76"/>
      <c r="FS53" s="76"/>
      <c r="FT53" s="76"/>
      <c r="FU53" s="76"/>
      <c r="FV53" s="76"/>
      <c r="FW53" s="76"/>
      <c r="FX53" s="76"/>
      <c r="FY53" s="76"/>
      <c r="FZ53" s="76"/>
      <c r="GA53" s="76"/>
      <c r="GB53" s="76"/>
      <c r="GC53" s="76"/>
      <c r="GD53" s="76"/>
      <c r="GE53" s="76"/>
      <c r="GF53" s="76"/>
      <c r="GG53" s="76"/>
      <c r="GH53" s="76"/>
      <c r="GI53" s="76"/>
      <c r="GJ53" s="76"/>
      <c r="GK53" s="76"/>
      <c r="GL53" s="76"/>
      <c r="GM53" s="76"/>
      <c r="GN53" s="76"/>
      <c r="GO53" s="76"/>
      <c r="GP53" s="76"/>
      <c r="GQ53" s="76"/>
      <c r="GR53" s="76"/>
      <c r="GS53" s="76"/>
      <c r="GT53" s="76"/>
      <c r="GU53" s="76"/>
      <c r="GV53" s="76"/>
      <c r="GW53" s="76"/>
      <c r="GX53" s="76"/>
      <c r="GY53" s="76"/>
      <c r="GZ53" s="76"/>
      <c r="HA53" s="76"/>
      <c r="HB53" s="76"/>
      <c r="HC53" s="76"/>
      <c r="HD53" s="76"/>
      <c r="HE53" s="76"/>
      <c r="HF53" s="76"/>
      <c r="HG53" s="76"/>
      <c r="HH53" s="76"/>
      <c r="HI53" s="76"/>
      <c r="HJ53" s="76"/>
      <c r="HK53" s="76"/>
      <c r="HL53" s="76"/>
      <c r="HM53" s="76"/>
      <c r="HN53" s="76"/>
      <c r="HO53" s="76"/>
      <c r="HP53" s="76"/>
      <c r="HQ53" s="76"/>
      <c r="HR53" s="76"/>
      <c r="HS53" s="76"/>
      <c r="HT53" s="76"/>
      <c r="HU53" s="76"/>
      <c r="HV53" s="76"/>
      <c r="HW53" s="76"/>
      <c r="HX53" s="76"/>
      <c r="HY53" s="76"/>
      <c r="HZ53" s="76"/>
      <c r="IA53" s="76"/>
      <c r="IB53" s="76"/>
      <c r="IC53" s="76"/>
      <c r="ID53" s="76"/>
      <c r="IE53" s="76"/>
      <c r="IF53" s="76"/>
      <c r="IG53" s="76"/>
      <c r="IH53" s="76"/>
      <c r="II53" s="76"/>
      <c r="IJ53" s="76"/>
      <c r="IK53" s="76"/>
    </row>
    <row r="54" spans="1:245" ht="15" customHeight="1">
      <c r="A54" s="143"/>
      <c r="B54" s="110"/>
      <c r="C54" s="110"/>
      <c r="D54" s="110"/>
      <c r="E54" s="110"/>
      <c r="F54" s="142"/>
      <c r="G54" s="142"/>
      <c r="I54" s="142"/>
      <c r="J54" s="142"/>
      <c r="K54" s="142"/>
      <c r="L54" s="142"/>
      <c r="M54" s="142"/>
      <c r="N54" s="142"/>
      <c r="O54" s="142"/>
      <c r="R54" s="142"/>
      <c r="S54" s="142"/>
      <c r="U54" s="142"/>
      <c r="V54" s="142"/>
      <c r="W54" s="142"/>
      <c r="X54" s="142"/>
      <c r="Y54" s="142"/>
      <c r="Z54" s="142"/>
      <c r="AA54" s="142"/>
    </row>
    <row r="55" spans="1:245" ht="15" customHeight="1">
      <c r="A55" s="143"/>
      <c r="B55" s="110"/>
      <c r="C55" s="110"/>
      <c r="D55" s="110"/>
      <c r="E55" s="110"/>
      <c r="F55" s="142"/>
      <c r="G55" s="142"/>
      <c r="I55" s="142"/>
      <c r="J55" s="142"/>
      <c r="K55" s="142"/>
      <c r="L55" s="142"/>
      <c r="M55" s="142"/>
      <c r="N55" s="142"/>
      <c r="O55" s="142"/>
      <c r="R55" s="142"/>
      <c r="S55" s="142"/>
      <c r="U55" s="142"/>
      <c r="V55" s="142"/>
      <c r="W55" s="142"/>
      <c r="X55" s="142"/>
      <c r="Y55" s="142"/>
      <c r="Z55" s="142"/>
      <c r="AA55" s="142"/>
    </row>
    <row r="56" spans="1:245" ht="15" customHeight="1">
      <c r="A56" s="143"/>
      <c r="B56" s="110"/>
      <c r="C56" s="110"/>
      <c r="D56" s="110"/>
      <c r="E56" s="110"/>
      <c r="F56" s="142"/>
      <c r="G56" s="142"/>
      <c r="I56" s="142"/>
      <c r="J56" s="142"/>
      <c r="K56" s="142"/>
      <c r="L56" s="142"/>
      <c r="M56" s="142"/>
      <c r="N56" s="142"/>
      <c r="O56" s="142"/>
      <c r="R56" s="142"/>
      <c r="S56" s="142"/>
      <c r="U56" s="142"/>
      <c r="V56" s="142"/>
      <c r="W56" s="142"/>
      <c r="X56" s="142"/>
      <c r="Y56" s="142"/>
      <c r="Z56" s="142"/>
      <c r="AA56" s="142"/>
    </row>
    <row r="57" spans="1:245">
      <c r="A57" s="143"/>
      <c r="B57" s="110"/>
      <c r="C57" s="110"/>
      <c r="D57" s="110"/>
      <c r="E57" s="110"/>
      <c r="F57" s="142"/>
      <c r="G57" s="142"/>
      <c r="I57" s="142"/>
      <c r="J57" s="142"/>
      <c r="K57" s="142"/>
      <c r="L57" s="142"/>
      <c r="M57" s="142"/>
      <c r="N57" s="142"/>
      <c r="O57" s="142"/>
      <c r="R57" s="142"/>
      <c r="S57" s="142"/>
      <c r="U57" s="142"/>
      <c r="V57" s="142"/>
      <c r="W57" s="142"/>
      <c r="X57" s="142"/>
      <c r="Y57" s="142"/>
      <c r="Z57" s="142"/>
      <c r="AA57" s="142"/>
    </row>
    <row r="58" spans="1:245">
      <c r="F58" s="140"/>
      <c r="G58" s="140"/>
      <c r="R58" s="140"/>
      <c r="S58" s="140"/>
    </row>
    <row r="59" spans="1:245">
      <c r="F59" s="140"/>
      <c r="G59" s="140"/>
      <c r="R59" s="140"/>
      <c r="S59" s="140"/>
    </row>
    <row r="60" spans="1:245">
      <c r="F60" s="140"/>
      <c r="G60" s="140"/>
      <c r="R60" s="140"/>
      <c r="S60" s="140"/>
    </row>
    <row r="61" spans="1:245">
      <c r="F61" s="140"/>
      <c r="G61" s="140"/>
      <c r="R61" s="140"/>
      <c r="S61" s="140"/>
    </row>
    <row r="62" spans="1:245">
      <c r="F62" s="140"/>
      <c r="G62" s="140"/>
      <c r="R62" s="140"/>
      <c r="S62" s="140"/>
    </row>
    <row r="63" spans="1:245">
      <c r="F63" s="140"/>
      <c r="G63" s="140"/>
      <c r="R63" s="140"/>
      <c r="S63" s="140"/>
    </row>
    <row r="64" spans="1:245">
      <c r="F64" s="140"/>
      <c r="G64" s="140"/>
      <c r="R64" s="140"/>
      <c r="S64" s="140"/>
    </row>
    <row r="65" spans="6:21">
      <c r="F65" s="140"/>
      <c r="G65" s="140"/>
      <c r="R65" s="140"/>
      <c r="S65" s="140"/>
    </row>
    <row r="66" spans="6:21">
      <c r="F66" s="140"/>
      <c r="G66" s="140"/>
      <c r="R66" s="140"/>
      <c r="S66" s="140"/>
    </row>
    <row r="67" spans="6:21">
      <c r="F67" s="140"/>
      <c r="G67" s="140"/>
      <c r="R67" s="140"/>
      <c r="S67" s="140"/>
    </row>
    <row r="68" spans="6:21">
      <c r="F68" s="140"/>
      <c r="G68" s="140"/>
      <c r="R68" s="140"/>
      <c r="S68" s="140"/>
    </row>
    <row r="69" spans="6:21">
      <c r="F69" s="140"/>
      <c r="G69" s="140"/>
      <c r="R69" s="140"/>
      <c r="S69" s="140"/>
    </row>
    <row r="70" spans="6:21">
      <c r="F70" s="140"/>
      <c r="G70" s="140"/>
      <c r="R70" s="140"/>
      <c r="S70" s="140"/>
      <c r="U70" s="192"/>
    </row>
    <row r="71" spans="6:21">
      <c r="F71" s="140"/>
      <c r="G71" s="140"/>
      <c r="R71" s="140"/>
      <c r="S71" s="140"/>
    </row>
    <row r="72" spans="6:21">
      <c r="F72" s="140"/>
      <c r="G72" s="140"/>
      <c r="R72" s="140"/>
      <c r="S72" s="140"/>
    </row>
    <row r="73" spans="6:21">
      <c r="F73" s="140"/>
      <c r="G73" s="140"/>
      <c r="R73" s="140"/>
      <c r="S73" s="140"/>
      <c r="U73" s="194"/>
    </row>
    <row r="74" spans="6:21">
      <c r="F74" s="140"/>
      <c r="G74" s="140"/>
      <c r="R74" s="140"/>
      <c r="S74" s="140"/>
    </row>
    <row r="75" spans="6:21">
      <c r="F75" s="140"/>
      <c r="G75" s="140"/>
      <c r="R75" s="140"/>
      <c r="S75" s="140"/>
    </row>
    <row r="76" spans="6:21">
      <c r="F76" s="140"/>
      <c r="G76" s="140"/>
      <c r="R76" s="140"/>
      <c r="S76" s="140"/>
    </row>
    <row r="77" spans="6:21">
      <c r="F77" s="140"/>
      <c r="G77" s="140"/>
      <c r="R77" s="140"/>
      <c r="S77" s="140"/>
    </row>
    <row r="78" spans="6:21">
      <c r="F78" s="140"/>
      <c r="G78" s="140"/>
      <c r="R78" s="140"/>
      <c r="S78" s="140"/>
    </row>
    <row r="79" spans="6:21">
      <c r="F79" s="140"/>
      <c r="G79" s="140"/>
      <c r="R79" s="140"/>
      <c r="S79" s="140"/>
    </row>
    <row r="80" spans="6:21">
      <c r="F80" s="140"/>
      <c r="G80" s="140"/>
      <c r="R80" s="140"/>
      <c r="S80" s="140"/>
    </row>
    <row r="81" spans="6:30">
      <c r="F81" s="140"/>
      <c r="G81" s="140"/>
      <c r="R81" s="140"/>
      <c r="S81" s="140"/>
    </row>
    <row r="82" spans="6:30">
      <c r="F82" s="140"/>
      <c r="G82" s="140"/>
      <c r="R82" s="140"/>
      <c r="S82" s="140"/>
    </row>
    <row r="83" spans="6:30">
      <c r="F83" s="140"/>
      <c r="G83" s="140"/>
      <c r="R83" s="140"/>
      <c r="S83" s="140"/>
    </row>
    <row r="84" spans="6:30">
      <c r="F84" s="140"/>
      <c r="G84" s="140"/>
      <c r="R84" s="140"/>
      <c r="S84" s="140"/>
    </row>
    <row r="85" spans="6:30">
      <c r="F85" s="140"/>
      <c r="G85" s="140"/>
      <c r="R85" s="140"/>
      <c r="S85" s="140"/>
    </row>
    <row r="86" spans="6:30">
      <c r="F86" s="140"/>
      <c r="G86" s="140"/>
      <c r="R86" s="140"/>
      <c r="S86" s="140"/>
    </row>
    <row r="87" spans="6:30">
      <c r="F87" s="140"/>
      <c r="G87" s="140"/>
      <c r="R87" s="140"/>
      <c r="S87" s="140"/>
    </row>
    <row r="88" spans="6:30">
      <c r="F88" s="140"/>
      <c r="G88" s="140"/>
      <c r="R88" s="140"/>
      <c r="S88" s="140"/>
    </row>
    <row r="89" spans="6:30">
      <c r="F89" s="140"/>
      <c r="G89" s="140"/>
      <c r="R89" s="140"/>
      <c r="S89" s="140"/>
    </row>
    <row r="90" spans="6:30">
      <c r="F90" s="140"/>
      <c r="G90" s="140"/>
      <c r="R90" s="140"/>
      <c r="S90" s="140"/>
      <c r="AD90" s="197"/>
    </row>
    <row r="91" spans="6:30">
      <c r="F91" s="140"/>
      <c r="G91" s="140"/>
      <c r="R91" s="140"/>
      <c r="S91" s="140"/>
    </row>
    <row r="92" spans="6:30">
      <c r="F92" s="140"/>
      <c r="G92" s="140"/>
      <c r="R92" s="140"/>
      <c r="S92" s="140"/>
    </row>
    <row r="93" spans="6:30">
      <c r="F93" s="140"/>
      <c r="G93" s="140"/>
      <c r="R93" s="140"/>
      <c r="S93" s="140"/>
    </row>
    <row r="94" spans="6:30">
      <c r="F94" s="140"/>
      <c r="G94" s="140"/>
      <c r="R94" s="140"/>
      <c r="S94" s="140"/>
    </row>
    <row r="95" spans="6:30">
      <c r="F95" s="140"/>
      <c r="G95" s="140"/>
      <c r="R95" s="140"/>
      <c r="S95" s="140"/>
    </row>
    <row r="96" spans="6:30">
      <c r="F96" s="140"/>
      <c r="G96" s="140"/>
      <c r="R96" s="140"/>
      <c r="S96" s="140"/>
    </row>
    <row r="97" spans="6:19">
      <c r="F97" s="140"/>
      <c r="G97" s="140"/>
      <c r="R97" s="140"/>
      <c r="S97" s="140"/>
    </row>
    <row r="98" spans="6:19">
      <c r="F98" s="140"/>
      <c r="G98" s="140"/>
      <c r="R98" s="140"/>
      <c r="S98" s="140"/>
    </row>
    <row r="99" spans="6:19">
      <c r="F99" s="140"/>
      <c r="G99" s="140"/>
      <c r="R99" s="140"/>
      <c r="S99" s="140"/>
    </row>
    <row r="100" spans="6:19">
      <c r="F100" s="140"/>
      <c r="G100" s="140"/>
      <c r="R100" s="140"/>
      <c r="S100" s="140"/>
    </row>
    <row r="101" spans="6:19">
      <c r="F101" s="140"/>
      <c r="G101" s="140"/>
      <c r="R101" s="140"/>
      <c r="S101" s="140"/>
    </row>
    <row r="102" spans="6:19">
      <c r="F102" s="140"/>
      <c r="G102" s="140"/>
      <c r="R102" s="140"/>
      <c r="S102" s="140"/>
    </row>
    <row r="103" spans="6:19">
      <c r="F103" s="140"/>
      <c r="G103" s="140"/>
      <c r="R103" s="140"/>
      <c r="S103" s="140"/>
    </row>
    <row r="104" spans="6:19">
      <c r="F104" s="140"/>
      <c r="G104" s="140"/>
      <c r="R104" s="140"/>
      <c r="S104" s="140"/>
    </row>
    <row r="105" spans="6:19">
      <c r="F105" s="140"/>
      <c r="G105" s="140"/>
      <c r="R105" s="140"/>
      <c r="S105" s="140"/>
    </row>
    <row r="106" spans="6:19">
      <c r="F106" s="140"/>
      <c r="G106" s="140"/>
      <c r="R106" s="140"/>
      <c r="S106" s="140"/>
    </row>
    <row r="107" spans="6:19">
      <c r="F107" s="140"/>
      <c r="G107" s="140"/>
      <c r="R107" s="140"/>
      <c r="S107" s="140"/>
    </row>
    <row r="108" spans="6:19">
      <c r="F108" s="140"/>
      <c r="G108" s="140"/>
      <c r="R108" s="140"/>
      <c r="S108" s="140"/>
    </row>
    <row r="109" spans="6:19">
      <c r="F109" s="140"/>
      <c r="G109" s="140"/>
      <c r="R109" s="140"/>
      <c r="S109" s="140"/>
    </row>
    <row r="110" spans="6:19">
      <c r="F110" s="140"/>
      <c r="G110" s="140"/>
      <c r="R110" s="140"/>
      <c r="S110" s="140"/>
    </row>
    <row r="111" spans="6:19">
      <c r="F111" s="140"/>
      <c r="G111" s="140"/>
      <c r="R111" s="140"/>
      <c r="S111" s="140"/>
    </row>
    <row r="112" spans="6:19">
      <c r="F112" s="140"/>
      <c r="G112" s="140"/>
      <c r="R112" s="140"/>
      <c r="S112" s="140"/>
    </row>
    <row r="113" spans="6:19">
      <c r="F113" s="140"/>
      <c r="G113" s="140"/>
      <c r="R113" s="140"/>
      <c r="S113" s="140"/>
    </row>
    <row r="114" spans="6:19">
      <c r="F114" s="140"/>
      <c r="G114" s="140"/>
      <c r="R114" s="140"/>
      <c r="S114" s="140"/>
    </row>
    <row r="115" spans="6:19">
      <c r="F115" s="140"/>
      <c r="G115" s="140"/>
      <c r="R115" s="140"/>
      <c r="S115" s="140"/>
    </row>
    <row r="116" spans="6:19">
      <c r="F116" s="140"/>
      <c r="G116" s="140"/>
      <c r="R116" s="140"/>
      <c r="S116" s="140"/>
    </row>
    <row r="117" spans="6:19">
      <c r="F117" s="140"/>
      <c r="G117" s="140"/>
      <c r="R117" s="140"/>
      <c r="S117" s="140"/>
    </row>
    <row r="118" spans="6:19">
      <c r="F118" s="140"/>
      <c r="G118" s="140"/>
      <c r="R118" s="140"/>
      <c r="S118" s="140"/>
    </row>
    <row r="119" spans="6:19">
      <c r="F119" s="140"/>
      <c r="G119" s="140"/>
      <c r="R119" s="140"/>
      <c r="S119" s="140"/>
    </row>
    <row r="120" spans="6:19">
      <c r="F120" s="140"/>
      <c r="G120" s="140"/>
      <c r="R120" s="140"/>
      <c r="S120" s="140"/>
    </row>
    <row r="121" spans="6:19">
      <c r="F121" s="140"/>
      <c r="G121" s="140"/>
      <c r="R121" s="140"/>
      <c r="S121" s="140"/>
    </row>
    <row r="122" spans="6:19">
      <c r="F122" s="140"/>
      <c r="G122" s="140"/>
      <c r="R122" s="140"/>
      <c r="S122" s="140"/>
    </row>
    <row r="123" spans="6:19">
      <c r="F123" s="140"/>
      <c r="G123" s="140"/>
      <c r="R123" s="140"/>
      <c r="S123" s="140"/>
    </row>
    <row r="124" spans="6:19">
      <c r="F124" s="140"/>
      <c r="G124" s="140"/>
      <c r="R124" s="140"/>
      <c r="S124" s="140"/>
    </row>
    <row r="125" spans="6:19">
      <c r="F125" s="140"/>
      <c r="G125" s="140"/>
      <c r="R125" s="140"/>
      <c r="S125" s="140"/>
    </row>
    <row r="126" spans="6:19">
      <c r="F126" s="140"/>
      <c r="G126" s="140"/>
      <c r="R126" s="140"/>
      <c r="S126" s="140"/>
    </row>
    <row r="127" spans="6:19">
      <c r="F127" s="140"/>
      <c r="G127" s="140"/>
      <c r="R127" s="140"/>
      <c r="S127" s="140"/>
    </row>
    <row r="128" spans="6:19">
      <c r="F128" s="140"/>
      <c r="G128" s="140"/>
      <c r="R128" s="140"/>
      <c r="S128" s="140"/>
    </row>
    <row r="129" spans="6:19">
      <c r="F129" s="140"/>
      <c r="G129" s="140"/>
      <c r="R129" s="140"/>
      <c r="S129" s="140"/>
    </row>
    <row r="130" spans="6:19">
      <c r="F130" s="140"/>
      <c r="G130" s="140"/>
      <c r="R130" s="140"/>
      <c r="S130" s="140"/>
    </row>
    <row r="131" spans="6:19">
      <c r="F131" s="140"/>
      <c r="G131" s="140"/>
      <c r="R131" s="140"/>
      <c r="S131" s="140"/>
    </row>
    <row r="132" spans="6:19">
      <c r="F132" s="140"/>
      <c r="G132" s="140"/>
      <c r="R132" s="140"/>
      <c r="S132" s="140"/>
    </row>
    <row r="133" spans="6:19">
      <c r="F133" s="140"/>
      <c r="G133" s="140"/>
      <c r="R133" s="140"/>
      <c r="S133" s="140"/>
    </row>
    <row r="134" spans="6:19">
      <c r="F134" s="140"/>
      <c r="G134" s="140"/>
      <c r="R134" s="140"/>
      <c r="S134" s="140"/>
    </row>
    <row r="135" spans="6:19">
      <c r="F135" s="140"/>
      <c r="G135" s="140"/>
      <c r="R135" s="140"/>
      <c r="S135" s="140"/>
    </row>
    <row r="136" spans="6:19">
      <c r="F136" s="140"/>
      <c r="G136" s="140"/>
      <c r="R136" s="140"/>
      <c r="S136" s="140"/>
    </row>
    <row r="137" spans="6:19">
      <c r="F137" s="140"/>
      <c r="G137" s="140"/>
      <c r="R137" s="140"/>
      <c r="S137" s="140"/>
    </row>
    <row r="138" spans="6:19">
      <c r="F138" s="140"/>
      <c r="G138" s="140"/>
      <c r="R138" s="140"/>
      <c r="S138" s="140"/>
    </row>
    <row r="139" spans="6:19">
      <c r="F139" s="140"/>
      <c r="G139" s="140"/>
      <c r="R139" s="140"/>
      <c r="S139" s="140"/>
    </row>
    <row r="140" spans="6:19">
      <c r="F140" s="140"/>
      <c r="G140" s="140"/>
      <c r="R140" s="140"/>
      <c r="S140" s="140"/>
    </row>
    <row r="141" spans="6:19">
      <c r="F141" s="140"/>
      <c r="G141" s="140"/>
      <c r="R141" s="140"/>
      <c r="S141" s="140"/>
    </row>
    <row r="142" spans="6:19">
      <c r="F142" s="140"/>
      <c r="G142" s="140"/>
      <c r="R142" s="140"/>
      <c r="S142" s="140"/>
    </row>
    <row r="143" spans="6:19">
      <c r="F143" s="140"/>
      <c r="G143" s="140"/>
      <c r="R143" s="140"/>
      <c r="S143" s="140"/>
    </row>
    <row r="144" spans="6:19">
      <c r="F144" s="140"/>
      <c r="G144" s="140"/>
      <c r="R144" s="140"/>
      <c r="S144" s="140"/>
    </row>
    <row r="145" spans="6:19">
      <c r="F145" s="140"/>
      <c r="G145" s="140"/>
      <c r="R145" s="140"/>
      <c r="S145" s="140"/>
    </row>
    <row r="146" spans="6:19">
      <c r="F146" s="140"/>
      <c r="G146" s="140"/>
      <c r="R146" s="140"/>
      <c r="S146" s="140"/>
    </row>
    <row r="147" spans="6:19">
      <c r="F147" s="140"/>
      <c r="G147" s="140"/>
      <c r="R147" s="140"/>
      <c r="S147" s="140"/>
    </row>
    <row r="148" spans="6:19">
      <c r="F148" s="140"/>
      <c r="G148" s="140"/>
      <c r="R148" s="140"/>
      <c r="S148" s="140"/>
    </row>
    <row r="149" spans="6:19">
      <c r="F149" s="140"/>
      <c r="G149" s="140"/>
      <c r="R149" s="140"/>
      <c r="S149" s="140"/>
    </row>
    <row r="150" spans="6:19">
      <c r="F150" s="140"/>
      <c r="G150" s="140"/>
      <c r="R150" s="140"/>
      <c r="S150" s="140"/>
    </row>
    <row r="151" spans="6:19">
      <c r="F151" s="140"/>
      <c r="G151" s="140"/>
      <c r="R151" s="140"/>
      <c r="S151" s="140"/>
    </row>
    <row r="152" spans="6:19">
      <c r="F152" s="140"/>
      <c r="G152" s="140"/>
      <c r="R152" s="140"/>
      <c r="S152" s="140"/>
    </row>
    <row r="153" spans="6:19">
      <c r="F153" s="140"/>
      <c r="G153" s="140"/>
      <c r="R153" s="140"/>
      <c r="S153" s="140"/>
    </row>
    <row r="154" spans="6:19">
      <c r="F154" s="140"/>
      <c r="G154" s="140"/>
      <c r="R154" s="140"/>
      <c r="S154" s="140"/>
    </row>
    <row r="155" spans="6:19">
      <c r="F155" s="140"/>
      <c r="G155" s="140"/>
      <c r="R155" s="140"/>
      <c r="S155" s="140"/>
    </row>
    <row r="156" spans="6:19">
      <c r="F156" s="140"/>
      <c r="G156" s="140"/>
      <c r="R156" s="140"/>
      <c r="S156" s="140"/>
    </row>
    <row r="157" spans="6:19">
      <c r="F157" s="140"/>
      <c r="G157" s="140"/>
      <c r="R157" s="140"/>
      <c r="S157" s="140"/>
    </row>
    <row r="158" spans="6:19">
      <c r="F158" s="140"/>
      <c r="G158" s="140"/>
      <c r="R158" s="140"/>
      <c r="S158" s="140"/>
    </row>
    <row r="159" spans="6:19">
      <c r="F159" s="140"/>
      <c r="G159" s="140"/>
      <c r="R159" s="140"/>
      <c r="S159" s="140"/>
    </row>
    <row r="160" spans="6:19">
      <c r="F160" s="140"/>
      <c r="G160" s="140"/>
      <c r="R160" s="140"/>
      <c r="S160" s="140"/>
    </row>
    <row r="161" spans="6:19">
      <c r="F161" s="140"/>
      <c r="G161" s="140"/>
      <c r="R161" s="140"/>
      <c r="S161" s="140"/>
    </row>
    <row r="162" spans="6:19">
      <c r="F162" s="140"/>
      <c r="G162" s="140"/>
      <c r="R162" s="140"/>
      <c r="S162" s="140"/>
    </row>
    <row r="163" spans="6:19">
      <c r="F163" s="140"/>
      <c r="G163" s="140"/>
      <c r="R163" s="140"/>
      <c r="S163" s="140"/>
    </row>
    <row r="164" spans="6:19">
      <c r="F164" s="140"/>
      <c r="G164" s="140"/>
      <c r="R164" s="140"/>
      <c r="S164" s="140"/>
    </row>
    <row r="165" spans="6:19">
      <c r="F165" s="140"/>
      <c r="G165" s="140"/>
      <c r="R165" s="140"/>
      <c r="S165" s="140"/>
    </row>
    <row r="166" spans="6:19">
      <c r="F166" s="140"/>
      <c r="G166" s="140"/>
      <c r="R166" s="140"/>
      <c r="S166" s="140"/>
    </row>
    <row r="167" spans="6:19">
      <c r="F167" s="140"/>
      <c r="G167" s="140"/>
      <c r="R167" s="140"/>
      <c r="S167" s="140"/>
    </row>
    <row r="168" spans="6:19">
      <c r="F168" s="140"/>
      <c r="G168" s="140"/>
      <c r="R168" s="140"/>
      <c r="S168" s="140"/>
    </row>
    <row r="169" spans="6:19">
      <c r="F169" s="140"/>
      <c r="G169" s="140"/>
      <c r="R169" s="140"/>
      <c r="S169" s="140"/>
    </row>
    <row r="170" spans="6:19">
      <c r="F170" s="140"/>
      <c r="G170" s="140"/>
      <c r="R170" s="140"/>
      <c r="S170" s="140"/>
    </row>
    <row r="171" spans="6:19">
      <c r="F171" s="140"/>
      <c r="G171" s="140"/>
      <c r="R171" s="140"/>
      <c r="S171" s="140"/>
    </row>
    <row r="172" spans="6:19">
      <c r="F172" s="140"/>
      <c r="G172" s="140"/>
      <c r="R172" s="140"/>
      <c r="S172" s="140"/>
    </row>
    <row r="173" spans="6:19">
      <c r="F173" s="140"/>
      <c r="G173" s="140"/>
      <c r="R173" s="140"/>
      <c r="S173" s="140"/>
    </row>
    <row r="174" spans="6:19">
      <c r="F174" s="140"/>
      <c r="G174" s="140"/>
      <c r="R174" s="140"/>
      <c r="S174" s="140"/>
    </row>
    <row r="175" spans="6:19">
      <c r="F175" s="140"/>
      <c r="G175" s="140"/>
      <c r="R175" s="140"/>
      <c r="S175" s="140"/>
    </row>
    <row r="176" spans="6:19">
      <c r="F176" s="140"/>
      <c r="G176" s="140"/>
      <c r="R176" s="140"/>
      <c r="S176" s="140"/>
    </row>
    <row r="177" spans="6:19">
      <c r="F177" s="140"/>
      <c r="G177" s="140"/>
      <c r="R177" s="140"/>
      <c r="S177" s="140"/>
    </row>
    <row r="178" spans="6:19">
      <c r="F178" s="140"/>
      <c r="G178" s="140"/>
      <c r="R178" s="140"/>
      <c r="S178" s="140"/>
    </row>
    <row r="179" spans="6:19">
      <c r="F179" s="140"/>
      <c r="G179" s="140"/>
      <c r="R179" s="140"/>
      <c r="S179" s="140"/>
    </row>
    <row r="180" spans="6:19">
      <c r="F180" s="140"/>
      <c r="G180" s="140"/>
      <c r="R180" s="140"/>
      <c r="S180" s="140"/>
    </row>
    <row r="181" spans="6:19">
      <c r="F181" s="140"/>
      <c r="G181" s="140"/>
      <c r="R181" s="140"/>
      <c r="S181" s="140"/>
    </row>
    <row r="182" spans="6:19">
      <c r="F182" s="140"/>
      <c r="G182" s="140"/>
      <c r="R182" s="140"/>
      <c r="S182" s="140"/>
    </row>
    <row r="183" spans="6:19">
      <c r="F183" s="140"/>
      <c r="G183" s="140"/>
      <c r="R183" s="140"/>
      <c r="S183" s="140"/>
    </row>
    <row r="184" spans="6:19">
      <c r="F184" s="140"/>
      <c r="G184" s="140"/>
      <c r="R184" s="140"/>
      <c r="S184" s="140"/>
    </row>
    <row r="185" spans="6:19">
      <c r="F185" s="140"/>
      <c r="G185" s="140"/>
      <c r="R185" s="140"/>
      <c r="S185" s="140"/>
    </row>
    <row r="186" spans="6:19">
      <c r="F186" s="140"/>
      <c r="G186" s="140"/>
      <c r="R186" s="140"/>
      <c r="S186" s="140"/>
    </row>
    <row r="187" spans="6:19">
      <c r="F187" s="140"/>
      <c r="G187" s="140"/>
      <c r="R187" s="140"/>
      <c r="S187" s="140"/>
    </row>
    <row r="188" spans="6:19">
      <c r="F188" s="140"/>
      <c r="G188" s="140"/>
      <c r="R188" s="140"/>
      <c r="S188" s="140"/>
    </row>
    <row r="189" spans="6:19">
      <c r="F189" s="140"/>
      <c r="G189" s="140"/>
      <c r="R189" s="140"/>
      <c r="S189" s="140"/>
    </row>
    <row r="190" spans="6:19">
      <c r="F190" s="140"/>
      <c r="G190" s="140"/>
      <c r="R190" s="140"/>
      <c r="S190" s="140"/>
    </row>
    <row r="191" spans="6:19">
      <c r="F191" s="140"/>
      <c r="G191" s="140"/>
      <c r="R191" s="140"/>
      <c r="S191" s="140"/>
    </row>
    <row r="192" spans="6:19">
      <c r="F192" s="140"/>
      <c r="G192" s="140"/>
      <c r="R192" s="140"/>
      <c r="S192" s="140"/>
    </row>
    <row r="193" spans="6:19">
      <c r="F193" s="140"/>
      <c r="G193" s="140"/>
      <c r="R193" s="140"/>
      <c r="S193" s="140"/>
    </row>
    <row r="194" spans="6:19">
      <c r="F194" s="140"/>
      <c r="G194" s="140"/>
      <c r="R194" s="140"/>
      <c r="S194" s="140"/>
    </row>
    <row r="195" spans="6:19">
      <c r="F195" s="140"/>
      <c r="G195" s="140"/>
      <c r="R195" s="140"/>
      <c r="S195" s="140"/>
    </row>
    <row r="196" spans="6:19">
      <c r="F196" s="140"/>
      <c r="G196" s="140"/>
      <c r="R196" s="140"/>
      <c r="S196" s="140"/>
    </row>
    <row r="197" spans="6:19">
      <c r="F197" s="140"/>
      <c r="G197" s="140"/>
      <c r="R197" s="140"/>
      <c r="S197" s="140"/>
    </row>
    <row r="198" spans="6:19">
      <c r="F198" s="140"/>
      <c r="G198" s="140"/>
      <c r="R198" s="140"/>
      <c r="S198" s="140"/>
    </row>
    <row r="199" spans="6:19">
      <c r="F199" s="140"/>
      <c r="G199" s="140"/>
      <c r="R199" s="140"/>
      <c r="S199" s="140"/>
    </row>
    <row r="200" spans="6:19">
      <c r="F200" s="140"/>
      <c r="G200" s="140"/>
      <c r="R200" s="140"/>
      <c r="S200" s="140"/>
    </row>
    <row r="201" spans="6:19">
      <c r="F201" s="140"/>
      <c r="G201" s="140"/>
      <c r="R201" s="140"/>
      <c r="S201" s="140"/>
    </row>
    <row r="202" spans="6:19">
      <c r="F202" s="140"/>
      <c r="G202" s="140"/>
      <c r="R202" s="140"/>
      <c r="S202" s="140"/>
    </row>
    <row r="203" spans="6:19">
      <c r="F203" s="140"/>
      <c r="G203" s="140"/>
      <c r="R203" s="140"/>
      <c r="S203" s="140"/>
    </row>
    <row r="204" spans="6:19">
      <c r="F204" s="140"/>
      <c r="G204" s="140"/>
      <c r="R204" s="140"/>
      <c r="S204" s="140"/>
    </row>
    <row r="205" spans="6:19">
      <c r="F205" s="140"/>
      <c r="G205" s="140"/>
      <c r="R205" s="140"/>
      <c r="S205" s="140"/>
    </row>
    <row r="206" spans="6:19">
      <c r="F206" s="140"/>
      <c r="G206" s="140"/>
      <c r="R206" s="140"/>
      <c r="S206" s="140"/>
    </row>
    <row r="207" spans="6:19">
      <c r="F207" s="140"/>
      <c r="G207" s="140"/>
      <c r="R207" s="140"/>
      <c r="S207" s="140"/>
    </row>
    <row r="208" spans="6:19">
      <c r="F208" s="140"/>
      <c r="G208" s="140"/>
      <c r="R208" s="140"/>
      <c r="S208" s="140"/>
    </row>
    <row r="209" spans="6:19">
      <c r="F209" s="140"/>
      <c r="G209" s="140"/>
      <c r="R209" s="140"/>
      <c r="S209" s="140"/>
    </row>
    <row r="210" spans="6:19">
      <c r="F210" s="140"/>
      <c r="G210" s="140"/>
      <c r="R210" s="140"/>
      <c r="S210" s="140"/>
    </row>
    <row r="211" spans="6:19">
      <c r="F211" s="140"/>
      <c r="G211" s="140"/>
      <c r="R211" s="140"/>
      <c r="S211" s="140"/>
    </row>
    <row r="212" spans="6:19">
      <c r="F212" s="140"/>
      <c r="G212" s="140"/>
      <c r="R212" s="140"/>
      <c r="S212" s="140"/>
    </row>
    <row r="213" spans="6:19">
      <c r="F213" s="140"/>
      <c r="G213" s="140"/>
      <c r="R213" s="140"/>
      <c r="S213" s="140"/>
    </row>
    <row r="214" spans="6:19">
      <c r="F214" s="140"/>
      <c r="G214" s="140"/>
      <c r="R214" s="140"/>
      <c r="S214" s="140"/>
    </row>
    <row r="215" spans="6:19">
      <c r="F215" s="140"/>
      <c r="G215" s="140"/>
      <c r="R215" s="140"/>
      <c r="S215" s="140"/>
    </row>
    <row r="216" spans="6:19">
      <c r="F216" s="140"/>
      <c r="G216" s="140"/>
      <c r="R216" s="140"/>
      <c r="S216" s="140"/>
    </row>
    <row r="217" spans="6:19">
      <c r="F217" s="140"/>
      <c r="G217" s="140"/>
      <c r="R217" s="140"/>
      <c r="S217" s="140"/>
    </row>
    <row r="218" spans="6:19">
      <c r="F218" s="140"/>
      <c r="G218" s="140"/>
      <c r="R218" s="140"/>
      <c r="S218" s="140"/>
    </row>
    <row r="219" spans="6:19">
      <c r="F219" s="140"/>
      <c r="G219" s="140"/>
      <c r="R219" s="140"/>
      <c r="S219" s="140"/>
    </row>
    <row r="220" spans="6:19">
      <c r="F220" s="140"/>
      <c r="G220" s="140"/>
      <c r="R220" s="140"/>
      <c r="S220" s="140"/>
    </row>
    <row r="221" spans="6:19">
      <c r="F221" s="140"/>
      <c r="G221" s="140"/>
      <c r="R221" s="140"/>
      <c r="S221" s="140"/>
    </row>
    <row r="222" spans="6:19">
      <c r="F222" s="140"/>
      <c r="G222" s="140"/>
      <c r="R222" s="140"/>
      <c r="S222" s="140"/>
    </row>
    <row r="223" spans="6:19">
      <c r="F223" s="140"/>
      <c r="G223" s="140"/>
      <c r="R223" s="140"/>
      <c r="S223" s="140"/>
    </row>
    <row r="224" spans="6:19">
      <c r="F224" s="140"/>
      <c r="G224" s="140"/>
      <c r="R224" s="140"/>
      <c r="S224" s="140"/>
    </row>
    <row r="225" spans="6:19">
      <c r="F225" s="140"/>
      <c r="G225" s="140"/>
      <c r="R225" s="140"/>
      <c r="S225" s="140"/>
    </row>
    <row r="226" spans="6:19">
      <c r="F226" s="140"/>
      <c r="G226" s="140"/>
      <c r="R226" s="140"/>
      <c r="S226" s="140"/>
    </row>
    <row r="227" spans="6:19">
      <c r="F227" s="140"/>
      <c r="G227" s="140"/>
      <c r="R227" s="140"/>
      <c r="S227" s="140"/>
    </row>
    <row r="228" spans="6:19">
      <c r="F228" s="140"/>
      <c r="G228" s="140"/>
      <c r="R228" s="140"/>
      <c r="S228" s="140"/>
    </row>
    <row r="229" spans="6:19">
      <c r="F229" s="140"/>
      <c r="G229" s="140"/>
      <c r="R229" s="140"/>
      <c r="S229" s="140"/>
    </row>
    <row r="230" spans="6:19">
      <c r="F230" s="140"/>
      <c r="G230" s="140"/>
      <c r="R230" s="140"/>
      <c r="S230" s="140"/>
    </row>
    <row r="231" spans="6:19">
      <c r="F231" s="140"/>
      <c r="G231" s="140"/>
      <c r="R231" s="140"/>
      <c r="S231" s="140"/>
    </row>
    <row r="232" spans="6:19">
      <c r="F232" s="140"/>
      <c r="G232" s="140"/>
      <c r="R232" s="140"/>
      <c r="S232" s="140"/>
    </row>
    <row r="233" spans="6:19">
      <c r="F233" s="140"/>
      <c r="G233" s="140"/>
      <c r="R233" s="140"/>
      <c r="S233" s="140"/>
    </row>
    <row r="234" spans="6:19">
      <c r="F234" s="140"/>
      <c r="G234" s="140"/>
      <c r="R234" s="140"/>
      <c r="S234" s="140"/>
    </row>
    <row r="235" spans="6:19">
      <c r="F235" s="140"/>
      <c r="G235" s="140"/>
      <c r="R235" s="140"/>
      <c r="S235" s="140"/>
    </row>
    <row r="236" spans="6:19">
      <c r="F236" s="140"/>
      <c r="G236" s="140"/>
      <c r="R236" s="140"/>
      <c r="S236" s="140"/>
    </row>
    <row r="237" spans="6:19">
      <c r="F237" s="140"/>
      <c r="G237" s="140"/>
      <c r="R237" s="140"/>
      <c r="S237" s="140"/>
    </row>
    <row r="238" spans="6:19">
      <c r="F238" s="140"/>
      <c r="G238" s="140"/>
      <c r="R238" s="140"/>
      <c r="S238" s="140"/>
    </row>
    <row r="239" spans="6:19">
      <c r="F239" s="140"/>
      <c r="G239" s="140"/>
      <c r="R239" s="140"/>
      <c r="S239" s="140"/>
    </row>
    <row r="240" spans="6:19">
      <c r="F240" s="140"/>
      <c r="G240" s="140"/>
      <c r="R240" s="140"/>
      <c r="S240" s="140"/>
    </row>
    <row r="241" spans="6:19">
      <c r="F241" s="140"/>
      <c r="G241" s="140"/>
      <c r="R241" s="140"/>
      <c r="S241" s="140"/>
    </row>
    <row r="242" spans="6:19">
      <c r="F242" s="140"/>
      <c r="G242" s="140"/>
      <c r="R242" s="140"/>
      <c r="S242" s="140"/>
    </row>
    <row r="243" spans="6:19">
      <c r="F243" s="140"/>
      <c r="G243" s="140"/>
      <c r="R243" s="140"/>
      <c r="S243" s="140"/>
    </row>
    <row r="244" spans="6:19">
      <c r="F244" s="140"/>
      <c r="G244" s="140"/>
      <c r="R244" s="140"/>
      <c r="S244" s="140"/>
    </row>
    <row r="245" spans="6:19">
      <c r="F245" s="140"/>
      <c r="G245" s="140"/>
      <c r="R245" s="140"/>
      <c r="S245" s="140"/>
    </row>
    <row r="246" spans="6:19">
      <c r="F246" s="140"/>
      <c r="G246" s="140"/>
      <c r="R246" s="140"/>
      <c r="S246" s="140"/>
    </row>
    <row r="247" spans="6:19">
      <c r="F247" s="140"/>
      <c r="G247" s="140"/>
      <c r="R247" s="140"/>
      <c r="S247" s="140"/>
    </row>
    <row r="248" spans="6:19">
      <c r="F248" s="140"/>
      <c r="G248" s="140"/>
      <c r="R248" s="140"/>
      <c r="S248" s="140"/>
    </row>
    <row r="249" spans="6:19">
      <c r="F249" s="140"/>
      <c r="G249" s="140"/>
      <c r="R249" s="140"/>
      <c r="S249" s="140"/>
    </row>
    <row r="250" spans="6:19">
      <c r="F250" s="140"/>
      <c r="G250" s="140"/>
      <c r="R250" s="140"/>
      <c r="S250" s="140"/>
    </row>
    <row r="251" spans="6:19">
      <c r="F251" s="140"/>
      <c r="G251" s="140"/>
      <c r="R251" s="140"/>
      <c r="S251" s="140"/>
    </row>
    <row r="252" spans="6:19">
      <c r="F252" s="140"/>
      <c r="G252" s="140"/>
      <c r="R252" s="140"/>
      <c r="S252" s="140"/>
    </row>
    <row r="253" spans="6:19">
      <c r="F253" s="140"/>
      <c r="G253" s="140"/>
      <c r="R253" s="140"/>
      <c r="S253" s="140"/>
    </row>
    <row r="254" spans="6:19">
      <c r="F254" s="140"/>
      <c r="G254" s="140"/>
      <c r="R254" s="140"/>
      <c r="S254" s="140"/>
    </row>
    <row r="255" spans="6:19">
      <c r="F255" s="140"/>
      <c r="G255" s="140"/>
      <c r="R255" s="140"/>
      <c r="S255" s="140"/>
    </row>
    <row r="256" spans="6:19">
      <c r="F256" s="140"/>
      <c r="G256" s="140"/>
      <c r="R256" s="140"/>
      <c r="S256" s="140"/>
    </row>
    <row r="257" spans="6:19">
      <c r="F257" s="140"/>
      <c r="G257" s="140"/>
      <c r="R257" s="140"/>
      <c r="S257" s="140"/>
    </row>
    <row r="258" spans="6:19">
      <c r="F258" s="140"/>
      <c r="G258" s="140"/>
      <c r="R258" s="140"/>
      <c r="S258" s="140"/>
    </row>
    <row r="259" spans="6:19">
      <c r="F259" s="140"/>
      <c r="G259" s="140"/>
      <c r="R259" s="140"/>
      <c r="S259" s="140"/>
    </row>
    <row r="260" spans="6:19">
      <c r="F260" s="140"/>
      <c r="G260" s="140"/>
      <c r="R260" s="140"/>
      <c r="S260" s="140"/>
    </row>
    <row r="261" spans="6:19">
      <c r="F261" s="140"/>
      <c r="G261" s="140"/>
      <c r="R261" s="140"/>
      <c r="S261" s="140"/>
    </row>
    <row r="262" spans="6:19">
      <c r="F262" s="140"/>
      <c r="G262" s="140"/>
      <c r="R262" s="140"/>
      <c r="S262" s="140"/>
    </row>
    <row r="263" spans="6:19">
      <c r="F263" s="140"/>
      <c r="G263" s="140"/>
      <c r="R263" s="140"/>
      <c r="S263" s="140"/>
    </row>
    <row r="264" spans="6:19">
      <c r="F264" s="140"/>
      <c r="G264" s="140"/>
      <c r="R264" s="140"/>
      <c r="S264" s="140"/>
    </row>
    <row r="265" spans="6:19">
      <c r="F265" s="140"/>
      <c r="G265" s="140"/>
      <c r="R265" s="140"/>
      <c r="S265" s="140"/>
    </row>
    <row r="266" spans="6:19">
      <c r="F266" s="140"/>
      <c r="G266" s="140"/>
      <c r="R266" s="140"/>
      <c r="S266" s="140"/>
    </row>
    <row r="267" spans="6:19">
      <c r="F267" s="140"/>
      <c r="G267" s="140"/>
      <c r="R267" s="140"/>
      <c r="S267" s="140"/>
    </row>
    <row r="268" spans="6:19">
      <c r="F268" s="140"/>
      <c r="G268" s="140"/>
      <c r="R268" s="140"/>
      <c r="S268" s="140"/>
    </row>
    <row r="269" spans="6:19">
      <c r="F269" s="140"/>
      <c r="G269" s="140"/>
      <c r="R269" s="140"/>
      <c r="S269" s="140"/>
    </row>
    <row r="270" spans="6:19">
      <c r="F270" s="140"/>
      <c r="G270" s="140"/>
      <c r="R270" s="140"/>
      <c r="S270" s="140"/>
    </row>
    <row r="271" spans="6:19">
      <c r="F271" s="140"/>
      <c r="G271" s="140"/>
      <c r="R271" s="140"/>
      <c r="S271" s="140"/>
    </row>
    <row r="272" spans="6:19">
      <c r="F272" s="140"/>
      <c r="G272" s="140"/>
      <c r="R272" s="140"/>
      <c r="S272" s="140"/>
    </row>
    <row r="273" spans="6:19">
      <c r="F273" s="140"/>
      <c r="G273" s="140"/>
      <c r="R273" s="140"/>
      <c r="S273" s="140"/>
    </row>
    <row r="274" spans="6:19">
      <c r="F274" s="140"/>
      <c r="G274" s="140"/>
      <c r="R274" s="140"/>
      <c r="S274" s="140"/>
    </row>
    <row r="275" spans="6:19">
      <c r="F275" s="140"/>
      <c r="G275" s="140"/>
      <c r="R275" s="140"/>
      <c r="S275" s="140"/>
    </row>
    <row r="276" spans="6:19">
      <c r="F276" s="140"/>
      <c r="G276" s="140"/>
      <c r="R276" s="140"/>
      <c r="S276" s="140"/>
    </row>
    <row r="277" spans="6:19">
      <c r="F277" s="140"/>
      <c r="G277" s="140"/>
      <c r="R277" s="140"/>
      <c r="S277" s="140"/>
    </row>
    <row r="278" spans="6:19">
      <c r="F278" s="140"/>
      <c r="G278" s="140"/>
      <c r="R278" s="140"/>
      <c r="S278" s="140"/>
    </row>
    <row r="279" spans="6:19">
      <c r="F279" s="140"/>
      <c r="G279" s="140"/>
      <c r="R279" s="140"/>
      <c r="S279" s="140"/>
    </row>
    <row r="280" spans="6:19">
      <c r="F280" s="140"/>
      <c r="G280" s="140"/>
      <c r="R280" s="140"/>
      <c r="S280" s="140"/>
    </row>
    <row r="281" spans="6:19">
      <c r="F281" s="140"/>
      <c r="G281" s="140"/>
      <c r="R281" s="140"/>
      <c r="S281" s="140"/>
    </row>
    <row r="282" spans="6:19">
      <c r="F282" s="140"/>
      <c r="G282" s="140"/>
      <c r="R282" s="140"/>
      <c r="S282" s="140"/>
    </row>
    <row r="283" spans="6:19">
      <c r="F283" s="140"/>
      <c r="G283" s="140"/>
      <c r="R283" s="140"/>
      <c r="S283" s="140"/>
    </row>
    <row r="284" spans="6:19">
      <c r="F284" s="140"/>
      <c r="G284" s="140"/>
      <c r="R284" s="140"/>
      <c r="S284" s="140"/>
    </row>
    <row r="285" spans="6:19">
      <c r="F285" s="140"/>
      <c r="G285" s="140"/>
      <c r="R285" s="140"/>
      <c r="S285" s="140"/>
    </row>
    <row r="286" spans="6:19">
      <c r="F286" s="140"/>
      <c r="G286" s="140"/>
      <c r="R286" s="140"/>
      <c r="S286" s="140"/>
    </row>
    <row r="287" spans="6:19">
      <c r="F287" s="140"/>
      <c r="G287" s="140"/>
      <c r="R287" s="140"/>
      <c r="S287" s="140"/>
    </row>
    <row r="288" spans="6:19">
      <c r="F288" s="140"/>
      <c r="G288" s="140"/>
      <c r="R288" s="140"/>
      <c r="S288" s="140"/>
    </row>
    <row r="289" spans="6:19">
      <c r="F289" s="140"/>
      <c r="G289" s="140"/>
      <c r="R289" s="140"/>
      <c r="S289" s="140"/>
    </row>
    <row r="290" spans="6:19">
      <c r="F290" s="140"/>
      <c r="G290" s="140"/>
      <c r="R290" s="140"/>
      <c r="S290" s="140"/>
    </row>
    <row r="291" spans="6:19">
      <c r="F291" s="140"/>
      <c r="G291" s="140"/>
      <c r="R291" s="140"/>
      <c r="S291" s="140"/>
    </row>
    <row r="292" spans="6:19">
      <c r="F292" s="140"/>
      <c r="G292" s="140"/>
      <c r="R292" s="140"/>
      <c r="S292" s="140"/>
    </row>
    <row r="293" spans="6:19">
      <c r="F293" s="140"/>
      <c r="G293" s="140"/>
      <c r="R293" s="140"/>
      <c r="S293" s="140"/>
    </row>
    <row r="294" spans="6:19">
      <c r="F294" s="140"/>
      <c r="G294" s="140"/>
      <c r="R294" s="140"/>
      <c r="S294" s="140"/>
    </row>
    <row r="295" spans="6:19">
      <c r="F295" s="140"/>
      <c r="G295" s="140"/>
      <c r="R295" s="140"/>
      <c r="S295" s="140"/>
    </row>
    <row r="296" spans="6:19">
      <c r="F296" s="140"/>
      <c r="G296" s="140"/>
      <c r="R296" s="140"/>
      <c r="S296" s="140"/>
    </row>
    <row r="297" spans="6:19">
      <c r="F297" s="140"/>
      <c r="G297" s="140"/>
      <c r="R297" s="140"/>
      <c r="S297" s="140"/>
    </row>
    <row r="298" spans="6:19">
      <c r="F298" s="140"/>
      <c r="G298" s="140"/>
      <c r="R298" s="140"/>
      <c r="S298" s="140"/>
    </row>
    <row r="299" spans="6:19">
      <c r="F299" s="140"/>
      <c r="G299" s="140"/>
      <c r="R299" s="140"/>
      <c r="S299" s="140"/>
    </row>
    <row r="300" spans="6:19">
      <c r="F300" s="140"/>
      <c r="G300" s="140"/>
      <c r="R300" s="140"/>
      <c r="S300" s="140"/>
    </row>
    <row r="301" spans="6:19">
      <c r="F301" s="140"/>
      <c r="G301" s="140"/>
      <c r="R301" s="140"/>
      <c r="S301" s="140"/>
    </row>
    <row r="302" spans="6:19">
      <c r="F302" s="140"/>
      <c r="G302" s="140"/>
      <c r="R302" s="140"/>
      <c r="S302" s="140"/>
    </row>
    <row r="303" spans="6:19">
      <c r="F303" s="140"/>
      <c r="G303" s="140"/>
      <c r="R303" s="140"/>
      <c r="S303" s="140"/>
    </row>
    <row r="304" spans="6:19">
      <c r="F304" s="140"/>
      <c r="G304" s="140"/>
      <c r="R304" s="140"/>
      <c r="S304" s="140"/>
    </row>
    <row r="305" spans="6:19">
      <c r="F305" s="140"/>
      <c r="G305" s="140"/>
      <c r="R305" s="140"/>
      <c r="S305" s="140"/>
    </row>
    <row r="306" spans="6:19">
      <c r="F306" s="140"/>
      <c r="G306" s="140"/>
      <c r="R306" s="140"/>
      <c r="S306" s="140"/>
    </row>
    <row r="307" spans="6:19">
      <c r="F307" s="140"/>
      <c r="G307" s="140"/>
      <c r="R307" s="140"/>
      <c r="S307" s="140"/>
    </row>
    <row r="308" spans="6:19">
      <c r="F308" s="140"/>
      <c r="G308" s="140"/>
      <c r="R308" s="140"/>
      <c r="S308" s="140"/>
    </row>
    <row r="309" spans="6:19">
      <c r="F309" s="140"/>
      <c r="G309" s="140"/>
      <c r="R309" s="140"/>
      <c r="S309" s="140"/>
    </row>
    <row r="310" spans="6:19">
      <c r="F310" s="140"/>
      <c r="G310" s="140"/>
      <c r="R310" s="140"/>
      <c r="S310" s="140"/>
    </row>
    <row r="311" spans="6:19">
      <c r="F311" s="140"/>
      <c r="G311" s="140"/>
      <c r="R311" s="140"/>
      <c r="S311" s="140"/>
    </row>
    <row r="312" spans="6:19">
      <c r="F312" s="140"/>
      <c r="G312" s="140"/>
      <c r="R312" s="140"/>
      <c r="S312" s="140"/>
    </row>
    <row r="313" spans="6:19">
      <c r="F313" s="140"/>
      <c r="G313" s="140"/>
      <c r="R313" s="140"/>
      <c r="S313" s="140"/>
    </row>
    <row r="314" spans="6:19">
      <c r="F314" s="140"/>
      <c r="G314" s="140"/>
      <c r="R314" s="140"/>
      <c r="S314" s="140"/>
    </row>
    <row r="315" spans="6:19">
      <c r="F315" s="140"/>
      <c r="G315" s="140"/>
      <c r="R315" s="140"/>
      <c r="S315" s="140"/>
    </row>
    <row r="316" spans="6:19">
      <c r="F316" s="140"/>
      <c r="G316" s="140"/>
      <c r="R316" s="140"/>
      <c r="S316" s="140"/>
    </row>
    <row r="317" spans="6:19">
      <c r="F317" s="140"/>
      <c r="G317" s="140"/>
      <c r="R317" s="140"/>
      <c r="S317" s="140"/>
    </row>
    <row r="318" spans="6:19">
      <c r="F318" s="140"/>
      <c r="G318" s="140"/>
      <c r="R318" s="140"/>
      <c r="S318" s="140"/>
    </row>
    <row r="319" spans="6:19">
      <c r="F319" s="140"/>
      <c r="G319" s="140"/>
      <c r="R319" s="140"/>
      <c r="S319" s="140"/>
    </row>
    <row r="320" spans="6:19">
      <c r="F320" s="140"/>
      <c r="G320" s="140"/>
      <c r="R320" s="140"/>
      <c r="S320" s="140"/>
    </row>
    <row r="321" spans="6:19">
      <c r="F321" s="140"/>
      <c r="G321" s="140"/>
      <c r="R321" s="140"/>
      <c r="S321" s="140"/>
    </row>
    <row r="322" spans="6:19">
      <c r="F322" s="140"/>
      <c r="G322" s="140"/>
      <c r="R322" s="140"/>
      <c r="S322" s="140"/>
    </row>
    <row r="323" spans="6:19">
      <c r="F323" s="140"/>
      <c r="G323" s="140"/>
      <c r="R323" s="140"/>
      <c r="S323" s="140"/>
    </row>
    <row r="324" spans="6:19">
      <c r="F324" s="140"/>
      <c r="G324" s="140"/>
      <c r="R324" s="140"/>
      <c r="S324" s="140"/>
    </row>
    <row r="325" spans="6:19">
      <c r="F325" s="140"/>
      <c r="G325" s="140"/>
      <c r="R325" s="140"/>
      <c r="S325" s="140"/>
    </row>
    <row r="326" spans="6:19">
      <c r="F326" s="140"/>
      <c r="G326" s="140"/>
      <c r="R326" s="140"/>
      <c r="S326" s="140"/>
    </row>
    <row r="327" spans="6:19">
      <c r="F327" s="140"/>
      <c r="G327" s="140"/>
      <c r="R327" s="140"/>
      <c r="S327" s="140"/>
    </row>
    <row r="328" spans="6:19">
      <c r="F328" s="140"/>
      <c r="G328" s="140"/>
      <c r="R328" s="140"/>
      <c r="S328" s="140"/>
    </row>
    <row r="329" spans="6:19">
      <c r="F329" s="140"/>
      <c r="G329" s="140"/>
      <c r="R329" s="140"/>
      <c r="S329" s="140"/>
    </row>
    <row r="330" spans="6:19">
      <c r="F330" s="140"/>
      <c r="G330" s="140"/>
      <c r="R330" s="140"/>
      <c r="S330" s="140"/>
    </row>
    <row r="331" spans="6:19">
      <c r="F331" s="140"/>
      <c r="G331" s="140"/>
      <c r="R331" s="140"/>
      <c r="S331" s="140"/>
    </row>
    <row r="332" spans="6:19">
      <c r="F332" s="140"/>
      <c r="G332" s="140"/>
      <c r="R332" s="140"/>
      <c r="S332" s="140"/>
    </row>
    <row r="333" spans="6:19">
      <c r="F333" s="140"/>
      <c r="G333" s="140"/>
      <c r="R333" s="140"/>
      <c r="S333" s="140"/>
    </row>
    <row r="334" spans="6:19">
      <c r="F334" s="140"/>
      <c r="G334" s="140"/>
      <c r="R334" s="140"/>
      <c r="S334" s="140"/>
    </row>
    <row r="335" spans="6:19">
      <c r="F335" s="140"/>
      <c r="G335" s="140"/>
      <c r="R335" s="140"/>
      <c r="S335" s="140"/>
    </row>
    <row r="336" spans="6:19">
      <c r="F336" s="140"/>
      <c r="G336" s="140"/>
      <c r="R336" s="140"/>
      <c r="S336" s="140"/>
    </row>
    <row r="337" spans="6:19">
      <c r="F337" s="140"/>
      <c r="G337" s="140"/>
      <c r="R337" s="140"/>
      <c r="S337" s="140"/>
    </row>
    <row r="338" spans="6:19">
      <c r="F338" s="140"/>
      <c r="G338" s="140"/>
      <c r="R338" s="140"/>
      <c r="S338" s="140"/>
    </row>
    <row r="339" spans="6:19">
      <c r="F339" s="140"/>
      <c r="G339" s="140"/>
      <c r="R339" s="140"/>
      <c r="S339" s="140"/>
    </row>
    <row r="340" spans="6:19">
      <c r="F340" s="140"/>
      <c r="G340" s="140"/>
      <c r="R340" s="140"/>
      <c r="S340" s="140"/>
    </row>
    <row r="341" spans="6:19">
      <c r="F341" s="140"/>
      <c r="G341" s="140"/>
      <c r="R341" s="140"/>
      <c r="S341" s="140"/>
    </row>
    <row r="342" spans="6:19">
      <c r="F342" s="140"/>
      <c r="G342" s="140"/>
      <c r="R342" s="140"/>
      <c r="S342" s="140"/>
    </row>
    <row r="343" spans="6:19">
      <c r="F343" s="140"/>
      <c r="G343" s="140"/>
      <c r="R343" s="140"/>
      <c r="S343" s="140"/>
    </row>
    <row r="344" spans="6:19">
      <c r="F344" s="140"/>
      <c r="G344" s="140"/>
      <c r="R344" s="140"/>
      <c r="S344" s="140"/>
    </row>
    <row r="345" spans="6:19">
      <c r="F345" s="140"/>
      <c r="G345" s="140"/>
      <c r="R345" s="140"/>
      <c r="S345" s="140"/>
    </row>
    <row r="346" spans="6:19">
      <c r="F346" s="140"/>
      <c r="G346" s="140"/>
      <c r="R346" s="140"/>
      <c r="S346" s="140"/>
    </row>
    <row r="347" spans="6:19">
      <c r="F347" s="140"/>
      <c r="G347" s="140"/>
      <c r="R347" s="140"/>
      <c r="S347" s="140"/>
    </row>
    <row r="348" spans="6:19">
      <c r="F348" s="140"/>
      <c r="G348" s="140"/>
      <c r="R348" s="140"/>
      <c r="S348" s="140"/>
    </row>
    <row r="349" spans="6:19">
      <c r="F349" s="140"/>
      <c r="G349" s="140"/>
      <c r="R349" s="140"/>
      <c r="S349" s="140"/>
    </row>
    <row r="350" spans="6:19">
      <c r="F350" s="140"/>
      <c r="G350" s="140"/>
      <c r="R350" s="140"/>
      <c r="S350" s="140"/>
    </row>
    <row r="351" spans="6:19">
      <c r="F351" s="140"/>
      <c r="G351" s="140"/>
      <c r="R351" s="140"/>
      <c r="S351" s="140"/>
    </row>
    <row r="352" spans="6:19">
      <c r="F352" s="140"/>
      <c r="G352" s="140"/>
      <c r="R352" s="140"/>
      <c r="S352" s="140"/>
    </row>
    <row r="353" spans="6:19">
      <c r="F353" s="140"/>
      <c r="G353" s="140"/>
      <c r="R353" s="140"/>
      <c r="S353" s="140"/>
    </row>
    <row r="354" spans="6:19">
      <c r="F354" s="140"/>
      <c r="G354" s="140"/>
      <c r="R354" s="140"/>
      <c r="S354" s="140"/>
    </row>
    <row r="355" spans="6:19">
      <c r="F355" s="140"/>
      <c r="G355" s="140"/>
      <c r="R355" s="140"/>
      <c r="S355" s="140"/>
    </row>
    <row r="356" spans="6:19">
      <c r="F356" s="140"/>
      <c r="G356" s="140"/>
      <c r="R356" s="140"/>
      <c r="S356" s="140"/>
    </row>
    <row r="357" spans="6:19">
      <c r="F357" s="140"/>
      <c r="G357" s="140"/>
      <c r="R357" s="140"/>
      <c r="S357" s="140"/>
    </row>
    <row r="358" spans="6:19">
      <c r="F358" s="140"/>
      <c r="G358" s="140"/>
      <c r="R358" s="140"/>
      <c r="S358" s="140"/>
    </row>
    <row r="359" spans="6:19">
      <c r="F359" s="140"/>
      <c r="G359" s="140"/>
      <c r="R359" s="140"/>
      <c r="S359" s="140"/>
    </row>
    <row r="360" spans="6:19">
      <c r="F360" s="140"/>
      <c r="G360" s="140"/>
      <c r="R360" s="140"/>
      <c r="S360" s="140"/>
    </row>
    <row r="361" spans="6:19">
      <c r="F361" s="140"/>
      <c r="G361" s="140"/>
      <c r="R361" s="140"/>
      <c r="S361" s="140"/>
    </row>
    <row r="362" spans="6:19">
      <c r="F362" s="140"/>
      <c r="G362" s="140"/>
      <c r="R362" s="140"/>
      <c r="S362" s="140"/>
    </row>
    <row r="363" spans="6:19">
      <c r="F363" s="140"/>
      <c r="G363" s="140"/>
      <c r="R363" s="140"/>
      <c r="S363" s="140"/>
    </row>
    <row r="364" spans="6:19">
      <c r="F364" s="140"/>
      <c r="G364" s="140"/>
      <c r="R364" s="140"/>
      <c r="S364" s="140"/>
    </row>
    <row r="365" spans="6:19">
      <c r="F365" s="140"/>
      <c r="G365" s="140"/>
      <c r="R365" s="140"/>
      <c r="S365" s="140"/>
    </row>
    <row r="366" spans="6:19">
      <c r="F366" s="140"/>
      <c r="G366" s="140"/>
      <c r="R366" s="140"/>
      <c r="S366" s="140"/>
    </row>
    <row r="367" spans="6:19">
      <c r="F367" s="140"/>
      <c r="G367" s="140"/>
      <c r="R367" s="140"/>
      <c r="S367" s="140"/>
    </row>
    <row r="368" spans="6:19">
      <c r="F368" s="140"/>
      <c r="G368" s="140"/>
      <c r="R368" s="140"/>
      <c r="S368" s="140"/>
    </row>
    <row r="369" spans="6:19">
      <c r="F369" s="140"/>
      <c r="G369" s="140"/>
      <c r="R369" s="140"/>
      <c r="S369" s="140"/>
    </row>
    <row r="370" spans="6:19">
      <c r="F370" s="140"/>
      <c r="G370" s="140"/>
      <c r="R370" s="140"/>
      <c r="S370" s="140"/>
    </row>
    <row r="371" spans="6:19">
      <c r="F371" s="140"/>
      <c r="G371" s="140"/>
      <c r="R371" s="140"/>
      <c r="S371" s="140"/>
    </row>
    <row r="372" spans="6:19">
      <c r="F372" s="140"/>
      <c r="G372" s="140"/>
      <c r="R372" s="140"/>
      <c r="S372" s="140"/>
    </row>
    <row r="373" spans="6:19">
      <c r="F373" s="140"/>
      <c r="G373" s="140"/>
      <c r="R373" s="140"/>
      <c r="S373" s="140"/>
    </row>
    <row r="374" spans="6:19">
      <c r="F374" s="140"/>
      <c r="G374" s="140"/>
      <c r="R374" s="140"/>
      <c r="S374" s="140"/>
    </row>
    <row r="375" spans="6:19">
      <c r="F375" s="140"/>
      <c r="G375" s="140"/>
      <c r="R375" s="140"/>
      <c r="S375" s="140"/>
    </row>
    <row r="376" spans="6:19">
      <c r="F376" s="140"/>
      <c r="G376" s="140"/>
      <c r="R376" s="140"/>
      <c r="S376" s="140"/>
    </row>
    <row r="377" spans="6:19">
      <c r="F377" s="140"/>
      <c r="G377" s="140"/>
      <c r="R377" s="140"/>
      <c r="S377" s="140"/>
    </row>
    <row r="378" spans="6:19">
      <c r="F378" s="140"/>
      <c r="G378" s="140"/>
      <c r="R378" s="140"/>
      <c r="S378" s="140"/>
    </row>
    <row r="379" spans="6:19">
      <c r="F379" s="140"/>
      <c r="G379" s="140"/>
      <c r="R379" s="140"/>
      <c r="S379" s="140"/>
    </row>
    <row r="380" spans="6:19">
      <c r="F380" s="140"/>
      <c r="G380" s="140"/>
      <c r="R380" s="140"/>
      <c r="S380" s="140"/>
    </row>
    <row r="381" spans="6:19">
      <c r="F381" s="140"/>
      <c r="G381" s="140"/>
      <c r="R381" s="140"/>
      <c r="S381" s="140"/>
    </row>
    <row r="382" spans="6:19">
      <c r="F382" s="140"/>
      <c r="G382" s="140"/>
      <c r="R382" s="140"/>
      <c r="S382" s="140"/>
    </row>
    <row r="383" spans="6:19">
      <c r="F383" s="140"/>
      <c r="G383" s="140"/>
      <c r="R383" s="140"/>
      <c r="S383" s="140"/>
    </row>
    <row r="384" spans="6:19">
      <c r="F384" s="140"/>
      <c r="G384" s="140"/>
      <c r="R384" s="140"/>
      <c r="S384" s="140"/>
    </row>
    <row r="385" spans="6:19">
      <c r="F385" s="140"/>
      <c r="G385" s="140"/>
      <c r="R385" s="140"/>
      <c r="S385" s="140"/>
    </row>
    <row r="386" spans="6:19">
      <c r="F386" s="140"/>
      <c r="G386" s="140"/>
      <c r="R386" s="140"/>
      <c r="S386" s="140"/>
    </row>
    <row r="387" spans="6:19">
      <c r="F387" s="140"/>
      <c r="G387" s="140"/>
      <c r="R387" s="140"/>
      <c r="S387" s="140"/>
    </row>
    <row r="388" spans="6:19">
      <c r="F388" s="140"/>
      <c r="G388" s="140"/>
      <c r="R388" s="140"/>
      <c r="S388" s="140"/>
    </row>
    <row r="389" spans="6:19">
      <c r="F389" s="140"/>
      <c r="G389" s="140"/>
      <c r="R389" s="140"/>
      <c r="S389" s="140"/>
    </row>
    <row r="390" spans="6:19">
      <c r="F390" s="140"/>
      <c r="G390" s="140"/>
      <c r="R390" s="140"/>
      <c r="S390" s="140"/>
    </row>
    <row r="391" spans="6:19">
      <c r="F391" s="140"/>
      <c r="G391" s="140"/>
      <c r="R391" s="140"/>
      <c r="S391" s="140"/>
    </row>
    <row r="392" spans="6:19">
      <c r="F392" s="140"/>
      <c r="G392" s="140"/>
      <c r="R392" s="140"/>
      <c r="S392" s="140"/>
    </row>
    <row r="393" spans="6:19">
      <c r="F393" s="140"/>
      <c r="G393" s="140"/>
      <c r="R393" s="140"/>
      <c r="S393" s="140"/>
    </row>
    <row r="394" spans="6:19">
      <c r="F394" s="140"/>
      <c r="G394" s="140"/>
      <c r="R394" s="140"/>
      <c r="S394" s="140"/>
    </row>
    <row r="395" spans="6:19">
      <c r="F395" s="140"/>
      <c r="G395" s="140"/>
      <c r="R395" s="140"/>
      <c r="S395" s="140"/>
    </row>
    <row r="396" spans="6:19">
      <c r="F396" s="140"/>
      <c r="G396" s="140"/>
      <c r="R396" s="140"/>
      <c r="S396" s="140"/>
    </row>
    <row r="397" spans="6:19">
      <c r="F397" s="140"/>
      <c r="G397" s="140"/>
      <c r="R397" s="140"/>
      <c r="S397" s="140"/>
    </row>
    <row r="398" spans="6:19">
      <c r="F398" s="140"/>
      <c r="G398" s="140"/>
      <c r="R398" s="140"/>
      <c r="S398" s="140"/>
    </row>
    <row r="399" spans="6:19">
      <c r="F399" s="140"/>
      <c r="G399" s="140"/>
      <c r="R399" s="140"/>
      <c r="S399" s="140"/>
    </row>
    <row r="400" spans="6:19">
      <c r="F400" s="140"/>
      <c r="G400" s="140"/>
      <c r="R400" s="140"/>
      <c r="S400" s="140"/>
    </row>
    <row r="401" spans="6:19">
      <c r="F401" s="140"/>
      <c r="G401" s="140"/>
      <c r="R401" s="140"/>
      <c r="S401" s="140"/>
    </row>
    <row r="402" spans="6:19">
      <c r="F402" s="140"/>
      <c r="G402" s="140"/>
      <c r="R402" s="140"/>
      <c r="S402" s="140"/>
    </row>
    <row r="403" spans="6:19">
      <c r="F403" s="140"/>
      <c r="G403" s="140"/>
      <c r="R403" s="140"/>
      <c r="S403" s="140"/>
    </row>
    <row r="404" spans="6:19">
      <c r="F404" s="140"/>
      <c r="G404" s="140"/>
      <c r="R404" s="140"/>
      <c r="S404" s="140"/>
    </row>
    <row r="405" spans="6:19">
      <c r="F405" s="140"/>
      <c r="G405" s="140"/>
      <c r="R405" s="140"/>
      <c r="S405" s="140"/>
    </row>
    <row r="406" spans="6:19">
      <c r="F406" s="140"/>
      <c r="G406" s="140"/>
      <c r="R406" s="140"/>
      <c r="S406" s="140"/>
    </row>
    <row r="407" spans="6:19">
      <c r="F407" s="140"/>
      <c r="G407" s="140"/>
      <c r="R407" s="140"/>
      <c r="S407" s="140"/>
    </row>
    <row r="408" spans="6:19">
      <c r="F408" s="140"/>
      <c r="G408" s="140"/>
      <c r="R408" s="140"/>
      <c r="S408" s="140"/>
    </row>
    <row r="409" spans="6:19">
      <c r="F409" s="140"/>
      <c r="G409" s="140"/>
      <c r="R409" s="140"/>
      <c r="S409" s="140"/>
    </row>
    <row r="410" spans="6:19">
      <c r="F410" s="140"/>
      <c r="G410" s="140"/>
      <c r="R410" s="140"/>
      <c r="S410" s="140"/>
    </row>
    <row r="411" spans="6:19">
      <c r="F411" s="140"/>
      <c r="G411" s="140"/>
      <c r="R411" s="140"/>
      <c r="S411" s="140"/>
    </row>
    <row r="412" spans="6:19">
      <c r="F412" s="140"/>
      <c r="G412" s="140"/>
      <c r="R412" s="140"/>
      <c r="S412" s="140"/>
    </row>
    <row r="413" spans="6:19">
      <c r="F413" s="140"/>
      <c r="G413" s="140"/>
      <c r="R413" s="140"/>
      <c r="S413" s="140"/>
    </row>
    <row r="414" spans="6:19">
      <c r="F414" s="140"/>
      <c r="G414" s="140"/>
      <c r="R414" s="140"/>
      <c r="S414" s="140"/>
    </row>
    <row r="415" spans="6:19">
      <c r="F415" s="140"/>
      <c r="G415" s="140"/>
      <c r="R415" s="140"/>
      <c r="S415" s="140"/>
    </row>
    <row r="416" spans="6:19">
      <c r="F416" s="140"/>
      <c r="G416" s="140"/>
      <c r="R416" s="140"/>
      <c r="S416" s="140"/>
    </row>
    <row r="417" spans="6:19">
      <c r="F417" s="140"/>
      <c r="G417" s="140"/>
      <c r="R417" s="140"/>
      <c r="S417" s="140"/>
    </row>
    <row r="418" spans="6:19">
      <c r="F418" s="140"/>
      <c r="G418" s="140"/>
      <c r="R418" s="140"/>
      <c r="S418" s="140"/>
    </row>
    <row r="419" spans="6:19">
      <c r="F419" s="140"/>
      <c r="G419" s="140"/>
      <c r="R419" s="140"/>
      <c r="S419" s="140"/>
    </row>
    <row r="420" spans="6:19">
      <c r="F420" s="140"/>
      <c r="G420" s="140"/>
      <c r="R420" s="140"/>
      <c r="S420" s="140"/>
    </row>
    <row r="421" spans="6:19">
      <c r="F421" s="140"/>
      <c r="G421" s="140"/>
      <c r="R421" s="140"/>
      <c r="S421" s="140"/>
    </row>
    <row r="422" spans="6:19">
      <c r="F422" s="140"/>
      <c r="G422" s="140"/>
      <c r="R422" s="140"/>
      <c r="S422" s="140"/>
    </row>
    <row r="423" spans="6:19">
      <c r="F423" s="140"/>
      <c r="G423" s="140"/>
      <c r="R423" s="140"/>
      <c r="S423" s="140"/>
    </row>
    <row r="424" spans="6:19">
      <c r="F424" s="140"/>
      <c r="G424" s="140"/>
      <c r="R424" s="140"/>
      <c r="S424" s="140"/>
    </row>
    <row r="425" spans="6:19">
      <c r="F425" s="140"/>
      <c r="G425" s="140"/>
      <c r="R425" s="140"/>
      <c r="S425" s="140"/>
    </row>
    <row r="426" spans="6:19">
      <c r="F426" s="140"/>
      <c r="G426" s="140"/>
      <c r="R426" s="140"/>
      <c r="S426" s="140"/>
    </row>
    <row r="427" spans="6:19">
      <c r="F427" s="140"/>
      <c r="G427" s="140"/>
      <c r="R427" s="140"/>
      <c r="S427" s="140"/>
    </row>
    <row r="428" spans="6:19">
      <c r="F428" s="140"/>
      <c r="G428" s="140"/>
      <c r="R428" s="140"/>
      <c r="S428" s="140"/>
    </row>
    <row r="429" spans="6:19">
      <c r="F429" s="140"/>
      <c r="G429" s="140"/>
      <c r="R429" s="140"/>
      <c r="S429" s="140"/>
    </row>
    <row r="430" spans="6:19">
      <c r="F430" s="140"/>
      <c r="G430" s="140"/>
      <c r="R430" s="140"/>
      <c r="S430" s="140"/>
    </row>
    <row r="431" spans="6:19">
      <c r="F431" s="140"/>
      <c r="G431" s="140"/>
      <c r="R431" s="140"/>
      <c r="S431" s="140"/>
    </row>
    <row r="432" spans="6:19">
      <c r="F432" s="140"/>
      <c r="G432" s="140"/>
      <c r="R432" s="140"/>
      <c r="S432" s="140"/>
    </row>
    <row r="433" spans="6:19">
      <c r="F433" s="140"/>
      <c r="G433" s="140"/>
      <c r="R433" s="140"/>
      <c r="S433" s="140"/>
    </row>
    <row r="434" spans="6:19">
      <c r="F434" s="140"/>
      <c r="G434" s="140"/>
      <c r="R434" s="140"/>
      <c r="S434" s="140"/>
    </row>
    <row r="435" spans="6:19">
      <c r="F435" s="140"/>
      <c r="G435" s="140"/>
      <c r="R435" s="140"/>
      <c r="S435" s="140"/>
    </row>
    <row r="436" spans="6:19">
      <c r="F436" s="140"/>
      <c r="G436" s="140"/>
      <c r="R436" s="140"/>
      <c r="S436" s="140"/>
    </row>
    <row r="437" spans="6:19">
      <c r="F437" s="140"/>
      <c r="G437" s="140"/>
      <c r="R437" s="140"/>
      <c r="S437" s="140"/>
    </row>
    <row r="438" spans="6:19">
      <c r="F438" s="140"/>
      <c r="G438" s="140"/>
      <c r="R438" s="140"/>
      <c r="S438" s="140"/>
    </row>
    <row r="439" spans="6:19">
      <c r="F439" s="140"/>
      <c r="G439" s="140"/>
      <c r="R439" s="140"/>
      <c r="S439" s="140"/>
    </row>
    <row r="440" spans="6:19">
      <c r="F440" s="140"/>
      <c r="G440" s="140"/>
      <c r="R440" s="140"/>
      <c r="S440" s="140"/>
    </row>
    <row r="441" spans="6:19">
      <c r="F441" s="140"/>
      <c r="G441" s="140"/>
      <c r="R441" s="140"/>
      <c r="S441" s="140"/>
    </row>
    <row r="442" spans="6:19">
      <c r="F442" s="140"/>
      <c r="G442" s="140"/>
      <c r="R442" s="140"/>
      <c r="S442" s="140"/>
    </row>
    <row r="443" spans="6:19">
      <c r="F443" s="140"/>
      <c r="G443" s="140"/>
      <c r="R443" s="140"/>
      <c r="S443" s="140"/>
    </row>
    <row r="444" spans="6:19">
      <c r="F444" s="140"/>
      <c r="G444" s="140"/>
      <c r="R444" s="140"/>
      <c r="S444" s="140"/>
    </row>
    <row r="445" spans="6:19">
      <c r="F445" s="140"/>
      <c r="G445" s="140"/>
      <c r="R445" s="140"/>
      <c r="S445" s="140"/>
    </row>
    <row r="446" spans="6:19">
      <c r="F446" s="140"/>
      <c r="G446" s="140"/>
      <c r="R446" s="140"/>
      <c r="S446" s="140"/>
    </row>
    <row r="447" spans="6:19">
      <c r="F447" s="140"/>
      <c r="G447" s="140"/>
      <c r="R447" s="140"/>
      <c r="S447" s="140"/>
    </row>
    <row r="448" spans="6:19">
      <c r="F448" s="140"/>
      <c r="G448" s="140"/>
      <c r="R448" s="140"/>
      <c r="S448" s="140"/>
    </row>
    <row r="449" spans="6:19">
      <c r="F449" s="140"/>
      <c r="G449" s="140"/>
      <c r="R449" s="140"/>
      <c r="S449" s="140"/>
    </row>
    <row r="450" spans="6:19">
      <c r="F450" s="140"/>
      <c r="G450" s="140"/>
      <c r="R450" s="140"/>
      <c r="S450" s="140"/>
    </row>
    <row r="451" spans="6:19">
      <c r="F451" s="140"/>
      <c r="G451" s="140"/>
      <c r="R451" s="140"/>
      <c r="S451" s="140"/>
    </row>
    <row r="452" spans="6:19">
      <c r="F452" s="140"/>
      <c r="G452" s="140"/>
      <c r="R452" s="140"/>
      <c r="S452" s="140"/>
    </row>
    <row r="453" spans="6:19">
      <c r="F453" s="140"/>
      <c r="G453" s="140"/>
      <c r="R453" s="140"/>
      <c r="S453" s="140"/>
    </row>
    <row r="454" spans="6:19">
      <c r="F454" s="140"/>
      <c r="G454" s="140"/>
      <c r="R454" s="140"/>
      <c r="S454" s="140"/>
    </row>
    <row r="455" spans="6:19">
      <c r="F455" s="140"/>
      <c r="G455" s="140"/>
      <c r="R455" s="140"/>
      <c r="S455" s="140"/>
    </row>
    <row r="456" spans="6:19">
      <c r="F456" s="140"/>
      <c r="G456" s="140"/>
      <c r="R456" s="140"/>
      <c r="S456" s="140"/>
    </row>
    <row r="457" spans="6:19">
      <c r="F457" s="140"/>
      <c r="G457" s="140"/>
      <c r="R457" s="140"/>
      <c r="S457" s="140"/>
    </row>
    <row r="458" spans="6:19">
      <c r="F458" s="140"/>
      <c r="G458" s="140"/>
      <c r="R458" s="140"/>
      <c r="S458" s="140"/>
    </row>
    <row r="459" spans="6:19">
      <c r="F459" s="140"/>
      <c r="G459" s="140"/>
      <c r="R459" s="140"/>
      <c r="S459" s="140"/>
    </row>
    <row r="460" spans="6:19">
      <c r="F460" s="140"/>
      <c r="G460" s="140"/>
      <c r="R460" s="140"/>
      <c r="S460" s="140"/>
    </row>
    <row r="461" spans="6:19">
      <c r="F461" s="140"/>
      <c r="G461" s="140"/>
      <c r="R461" s="140"/>
      <c r="S461" s="140"/>
    </row>
    <row r="462" spans="6:19">
      <c r="F462" s="140"/>
      <c r="G462" s="140"/>
      <c r="R462" s="140"/>
      <c r="S462" s="140"/>
    </row>
    <row r="463" spans="6:19">
      <c r="F463" s="140"/>
      <c r="G463" s="140"/>
      <c r="R463" s="140"/>
      <c r="S463" s="140"/>
    </row>
    <row r="464" spans="6:19">
      <c r="F464" s="140"/>
      <c r="G464" s="140"/>
      <c r="R464" s="140"/>
      <c r="S464" s="140"/>
    </row>
    <row r="465" spans="6:19">
      <c r="F465" s="140"/>
      <c r="G465" s="140"/>
      <c r="R465" s="140"/>
      <c r="S465" s="140"/>
    </row>
    <row r="466" spans="6:19">
      <c r="F466" s="140"/>
      <c r="G466" s="140"/>
      <c r="R466" s="140"/>
      <c r="S466" s="140"/>
    </row>
    <row r="467" spans="6:19">
      <c r="F467" s="140"/>
      <c r="G467" s="140"/>
      <c r="R467" s="140"/>
      <c r="S467" s="140"/>
    </row>
    <row r="468" spans="6:19">
      <c r="F468" s="140"/>
      <c r="G468" s="140"/>
      <c r="R468" s="140"/>
      <c r="S468" s="140"/>
    </row>
    <row r="469" spans="6:19">
      <c r="F469" s="140"/>
      <c r="G469" s="140"/>
      <c r="R469" s="140"/>
      <c r="S469" s="140"/>
    </row>
    <row r="470" spans="6:19">
      <c r="F470" s="140"/>
      <c r="G470" s="140"/>
      <c r="R470" s="140"/>
      <c r="S470" s="140"/>
    </row>
    <row r="471" spans="6:19">
      <c r="F471" s="140"/>
      <c r="G471" s="140"/>
      <c r="R471" s="140"/>
      <c r="S471" s="140"/>
    </row>
    <row r="472" spans="6:19">
      <c r="F472" s="140"/>
      <c r="G472" s="140"/>
      <c r="R472" s="140"/>
      <c r="S472" s="140"/>
    </row>
    <row r="473" spans="6:19">
      <c r="F473" s="140"/>
      <c r="G473" s="140"/>
      <c r="R473" s="140"/>
      <c r="S473" s="140"/>
    </row>
    <row r="474" spans="6:19">
      <c r="F474" s="140"/>
      <c r="G474" s="140"/>
      <c r="R474" s="140"/>
      <c r="S474" s="140"/>
    </row>
    <row r="475" spans="6:19">
      <c r="F475" s="140"/>
      <c r="G475" s="140"/>
      <c r="R475" s="140"/>
      <c r="S475" s="140"/>
    </row>
    <row r="476" spans="6:19">
      <c r="F476" s="140"/>
      <c r="G476" s="140"/>
      <c r="R476" s="140"/>
      <c r="S476" s="140"/>
    </row>
    <row r="477" spans="6:19">
      <c r="F477" s="140"/>
      <c r="G477" s="140"/>
      <c r="R477" s="140"/>
      <c r="S477" s="140"/>
    </row>
    <row r="478" spans="6:19">
      <c r="F478" s="140"/>
      <c r="G478" s="140"/>
      <c r="R478" s="140"/>
      <c r="S478" s="140"/>
    </row>
    <row r="479" spans="6:19">
      <c r="F479" s="140"/>
      <c r="G479" s="140"/>
      <c r="R479" s="140"/>
      <c r="S479" s="140"/>
    </row>
    <row r="480" spans="6:19">
      <c r="F480" s="140"/>
      <c r="G480" s="140"/>
      <c r="R480" s="140"/>
      <c r="S480" s="140"/>
    </row>
    <row r="481" spans="6:19">
      <c r="F481" s="140"/>
      <c r="G481" s="140"/>
      <c r="R481" s="140"/>
      <c r="S481" s="140"/>
    </row>
    <row r="482" spans="6:19">
      <c r="F482" s="140"/>
      <c r="G482" s="140"/>
      <c r="R482" s="140"/>
      <c r="S482" s="140"/>
    </row>
    <row r="483" spans="6:19">
      <c r="F483" s="140"/>
      <c r="G483" s="140"/>
      <c r="R483" s="140"/>
      <c r="S483" s="140"/>
    </row>
    <row r="484" spans="6:19">
      <c r="F484" s="140"/>
      <c r="G484" s="140"/>
      <c r="R484" s="140"/>
      <c r="S484" s="140"/>
    </row>
    <row r="485" spans="6:19">
      <c r="F485" s="140"/>
      <c r="G485" s="140"/>
      <c r="R485" s="140"/>
      <c r="S485" s="140"/>
    </row>
    <row r="486" spans="6:19">
      <c r="F486" s="140"/>
      <c r="G486" s="140"/>
      <c r="R486" s="140"/>
      <c r="S486" s="140"/>
    </row>
    <row r="487" spans="6:19">
      <c r="F487" s="140"/>
      <c r="G487" s="140"/>
      <c r="R487" s="140"/>
      <c r="S487" s="140"/>
    </row>
    <row r="488" spans="6:19">
      <c r="F488" s="140"/>
      <c r="G488" s="140"/>
      <c r="R488" s="140"/>
      <c r="S488" s="140"/>
    </row>
    <row r="489" spans="6:19">
      <c r="F489" s="140"/>
      <c r="G489" s="140"/>
      <c r="R489" s="140"/>
      <c r="S489" s="140"/>
    </row>
    <row r="490" spans="6:19">
      <c r="F490" s="140"/>
      <c r="G490" s="140"/>
      <c r="R490" s="140"/>
      <c r="S490" s="140"/>
    </row>
    <row r="491" spans="6:19">
      <c r="F491" s="140"/>
      <c r="G491" s="140"/>
      <c r="R491" s="140"/>
      <c r="S491" s="140"/>
    </row>
    <row r="492" spans="6:19">
      <c r="F492" s="140"/>
      <c r="G492" s="140"/>
      <c r="R492" s="140"/>
      <c r="S492" s="140"/>
    </row>
    <row r="493" spans="6:19">
      <c r="F493" s="140"/>
      <c r="G493" s="140"/>
      <c r="R493" s="140"/>
      <c r="S493" s="140"/>
    </row>
    <row r="494" spans="6:19">
      <c r="F494" s="140"/>
      <c r="G494" s="140"/>
      <c r="R494" s="140"/>
      <c r="S494" s="140"/>
    </row>
    <row r="495" spans="6:19">
      <c r="F495" s="140"/>
      <c r="G495" s="140"/>
      <c r="R495" s="140"/>
      <c r="S495" s="140"/>
    </row>
    <row r="496" spans="6:19">
      <c r="F496" s="140"/>
      <c r="G496" s="140"/>
      <c r="R496" s="140"/>
      <c r="S496" s="140"/>
    </row>
    <row r="497" spans="6:19">
      <c r="F497" s="140"/>
      <c r="G497" s="140"/>
      <c r="R497" s="140"/>
      <c r="S497" s="140"/>
    </row>
    <row r="498" spans="6:19">
      <c r="F498" s="140"/>
      <c r="G498" s="140"/>
      <c r="R498" s="140"/>
      <c r="S498" s="140"/>
    </row>
    <row r="499" spans="6:19">
      <c r="F499" s="140"/>
      <c r="G499" s="140"/>
      <c r="R499" s="140"/>
      <c r="S499" s="140"/>
    </row>
    <row r="500" spans="6:19">
      <c r="F500" s="140"/>
      <c r="G500" s="140"/>
      <c r="R500" s="140"/>
      <c r="S500" s="140"/>
    </row>
    <row r="501" spans="6:19">
      <c r="F501" s="140"/>
      <c r="G501" s="140"/>
      <c r="R501" s="140"/>
      <c r="S501" s="140"/>
    </row>
    <row r="502" spans="6:19">
      <c r="F502" s="140"/>
      <c r="G502" s="140"/>
      <c r="R502" s="140"/>
      <c r="S502" s="140"/>
    </row>
    <row r="503" spans="6:19">
      <c r="F503" s="140"/>
      <c r="G503" s="140"/>
      <c r="R503" s="140"/>
      <c r="S503" s="140"/>
    </row>
    <row r="504" spans="6:19">
      <c r="F504" s="140"/>
      <c r="G504" s="140"/>
      <c r="R504" s="140"/>
      <c r="S504" s="140"/>
    </row>
    <row r="505" spans="6:19">
      <c r="F505" s="140"/>
      <c r="G505" s="140"/>
      <c r="R505" s="140"/>
      <c r="S505" s="140"/>
    </row>
    <row r="506" spans="6:19">
      <c r="F506" s="140"/>
      <c r="G506" s="140"/>
      <c r="R506" s="140"/>
      <c r="S506" s="140"/>
    </row>
    <row r="507" spans="6:19">
      <c r="F507" s="140"/>
      <c r="G507" s="140"/>
      <c r="R507" s="140"/>
      <c r="S507" s="140"/>
    </row>
    <row r="508" spans="6:19">
      <c r="F508" s="140"/>
      <c r="G508" s="140"/>
      <c r="R508" s="140"/>
      <c r="S508" s="140"/>
    </row>
    <row r="509" spans="6:19">
      <c r="F509" s="140"/>
      <c r="G509" s="140"/>
      <c r="R509" s="140"/>
      <c r="S509" s="140"/>
    </row>
    <row r="510" spans="6:19">
      <c r="F510" s="140"/>
      <c r="G510" s="140"/>
      <c r="R510" s="140"/>
      <c r="S510" s="140"/>
    </row>
    <row r="511" spans="6:19">
      <c r="F511" s="140"/>
      <c r="G511" s="140"/>
      <c r="R511" s="140"/>
      <c r="S511" s="140"/>
    </row>
    <row r="512" spans="6:19">
      <c r="F512" s="140"/>
      <c r="G512" s="140"/>
      <c r="R512" s="140"/>
      <c r="S512" s="140"/>
    </row>
    <row r="513" spans="6:19">
      <c r="F513" s="140"/>
      <c r="G513" s="140"/>
      <c r="R513" s="140"/>
      <c r="S513" s="140"/>
    </row>
    <row r="514" spans="6:19">
      <c r="F514" s="140"/>
      <c r="G514" s="140"/>
      <c r="R514" s="140"/>
      <c r="S514" s="140"/>
    </row>
    <row r="515" spans="6:19">
      <c r="F515" s="140"/>
      <c r="G515" s="140"/>
      <c r="R515" s="140"/>
      <c r="S515" s="140"/>
    </row>
    <row r="516" spans="6:19">
      <c r="F516" s="140"/>
      <c r="G516" s="140"/>
      <c r="R516" s="140"/>
      <c r="S516" s="140"/>
    </row>
    <row r="517" spans="6:19">
      <c r="F517" s="140"/>
      <c r="G517" s="140"/>
      <c r="R517" s="140"/>
      <c r="S517" s="140"/>
    </row>
    <row r="518" spans="6:19">
      <c r="F518" s="140"/>
      <c r="G518" s="140"/>
      <c r="R518" s="140"/>
      <c r="S518" s="140"/>
    </row>
    <row r="519" spans="6:19">
      <c r="F519" s="140"/>
      <c r="G519" s="140"/>
      <c r="R519" s="140"/>
      <c r="S519" s="140"/>
    </row>
    <row r="520" spans="6:19">
      <c r="F520" s="140"/>
      <c r="G520" s="140"/>
      <c r="R520" s="140"/>
      <c r="S520" s="140"/>
    </row>
    <row r="521" spans="6:19">
      <c r="F521" s="140"/>
      <c r="G521" s="140"/>
      <c r="R521" s="140"/>
      <c r="S521" s="140"/>
    </row>
    <row r="522" spans="6:19">
      <c r="F522" s="140"/>
      <c r="G522" s="140"/>
      <c r="R522" s="140"/>
      <c r="S522" s="140"/>
    </row>
    <row r="523" spans="6:19">
      <c r="F523" s="140"/>
      <c r="G523" s="140"/>
      <c r="R523" s="140"/>
      <c r="S523" s="140"/>
    </row>
    <row r="524" spans="6:19">
      <c r="F524" s="140"/>
      <c r="G524" s="140"/>
      <c r="R524" s="140"/>
      <c r="S524" s="140"/>
    </row>
    <row r="525" spans="6:19">
      <c r="F525" s="140"/>
      <c r="G525" s="140"/>
      <c r="R525" s="140"/>
      <c r="S525" s="140"/>
    </row>
    <row r="526" spans="6:19">
      <c r="F526" s="140"/>
      <c r="G526" s="140"/>
      <c r="R526" s="140"/>
      <c r="S526" s="140"/>
    </row>
    <row r="527" spans="6:19">
      <c r="F527" s="140"/>
      <c r="G527" s="140"/>
      <c r="R527" s="140"/>
      <c r="S527" s="140"/>
    </row>
    <row r="528" spans="6:19">
      <c r="F528" s="140"/>
      <c r="G528" s="140"/>
      <c r="R528" s="140"/>
      <c r="S528" s="140"/>
    </row>
    <row r="529" spans="6:19">
      <c r="F529" s="140"/>
      <c r="G529" s="140"/>
      <c r="R529" s="140"/>
      <c r="S529" s="140"/>
    </row>
    <row r="530" spans="6:19">
      <c r="F530" s="140"/>
      <c r="G530" s="140"/>
      <c r="R530" s="140"/>
      <c r="S530" s="140"/>
    </row>
    <row r="531" spans="6:19">
      <c r="F531" s="140"/>
      <c r="G531" s="140"/>
      <c r="R531" s="140"/>
      <c r="S531" s="140"/>
    </row>
    <row r="532" spans="6:19">
      <c r="F532" s="140"/>
      <c r="G532" s="140"/>
      <c r="R532" s="140"/>
      <c r="S532" s="140"/>
    </row>
    <row r="533" spans="6:19">
      <c r="F533" s="140"/>
      <c r="G533" s="140"/>
      <c r="R533" s="140"/>
      <c r="S533" s="140"/>
    </row>
    <row r="534" spans="6:19">
      <c r="F534" s="140"/>
      <c r="G534" s="140"/>
      <c r="R534" s="140"/>
      <c r="S534" s="140"/>
    </row>
    <row r="535" spans="6:19">
      <c r="F535" s="140"/>
      <c r="G535" s="140"/>
      <c r="R535" s="140"/>
      <c r="S535" s="140"/>
    </row>
    <row r="536" spans="6:19">
      <c r="F536" s="140"/>
      <c r="G536" s="140"/>
      <c r="R536" s="140"/>
      <c r="S536" s="140"/>
    </row>
    <row r="537" spans="6:19">
      <c r="F537" s="140"/>
      <c r="G537" s="140"/>
      <c r="R537" s="140"/>
      <c r="S537" s="140"/>
    </row>
    <row r="538" spans="6:19">
      <c r="F538" s="140"/>
      <c r="G538" s="140"/>
      <c r="R538" s="140"/>
      <c r="S538" s="140"/>
    </row>
    <row r="539" spans="6:19">
      <c r="F539" s="140"/>
      <c r="G539" s="140"/>
      <c r="R539" s="140"/>
      <c r="S539" s="140"/>
    </row>
    <row r="540" spans="6:19">
      <c r="F540" s="140"/>
      <c r="G540" s="140"/>
      <c r="R540" s="140"/>
      <c r="S540" s="140"/>
    </row>
    <row r="541" spans="6:19">
      <c r="F541" s="140"/>
      <c r="G541" s="140"/>
      <c r="R541" s="140"/>
      <c r="S541" s="140"/>
    </row>
    <row r="542" spans="6:19">
      <c r="F542" s="140"/>
      <c r="G542" s="140"/>
      <c r="R542" s="140"/>
      <c r="S542" s="140"/>
    </row>
    <row r="543" spans="6:19">
      <c r="F543" s="140"/>
      <c r="G543" s="140"/>
      <c r="R543" s="140"/>
      <c r="S543" s="140"/>
    </row>
    <row r="544" spans="6:19">
      <c r="F544" s="140"/>
      <c r="G544" s="140"/>
      <c r="R544" s="140"/>
      <c r="S544" s="140"/>
    </row>
    <row r="545" spans="6:19">
      <c r="F545" s="140"/>
      <c r="G545" s="140"/>
      <c r="R545" s="140"/>
      <c r="S545" s="140"/>
    </row>
    <row r="546" spans="6:19">
      <c r="F546" s="140"/>
      <c r="G546" s="140"/>
      <c r="R546" s="140"/>
      <c r="S546" s="140"/>
    </row>
    <row r="547" spans="6:19">
      <c r="F547" s="140"/>
      <c r="G547" s="140"/>
      <c r="R547" s="140"/>
      <c r="S547" s="140"/>
    </row>
    <row r="548" spans="6:19">
      <c r="F548" s="140"/>
      <c r="G548" s="140"/>
      <c r="R548" s="140"/>
      <c r="S548" s="140"/>
    </row>
    <row r="549" spans="6:19">
      <c r="F549" s="140"/>
      <c r="G549" s="140"/>
      <c r="R549" s="140"/>
      <c r="S549" s="140"/>
    </row>
    <row r="550" spans="6:19">
      <c r="F550" s="140"/>
      <c r="G550" s="140"/>
      <c r="R550" s="140"/>
      <c r="S550" s="140"/>
    </row>
    <row r="551" spans="6:19">
      <c r="F551" s="140"/>
      <c r="G551" s="140"/>
      <c r="R551" s="140"/>
      <c r="S551" s="140"/>
    </row>
    <row r="552" spans="6:19">
      <c r="F552" s="140"/>
      <c r="G552" s="140"/>
      <c r="R552" s="140"/>
      <c r="S552" s="140"/>
    </row>
    <row r="553" spans="6:19">
      <c r="F553" s="140"/>
      <c r="G553" s="140"/>
      <c r="R553" s="140"/>
      <c r="S553" s="140"/>
    </row>
    <row r="554" spans="6:19">
      <c r="F554" s="140"/>
      <c r="G554" s="140"/>
      <c r="R554" s="140"/>
      <c r="S554" s="140"/>
    </row>
    <row r="555" spans="6:19">
      <c r="F555" s="140"/>
      <c r="G555" s="140"/>
      <c r="R555" s="140"/>
      <c r="S555" s="140"/>
    </row>
    <row r="556" spans="6:19">
      <c r="F556" s="140"/>
      <c r="G556" s="140"/>
      <c r="R556" s="140"/>
      <c r="S556" s="140"/>
    </row>
    <row r="557" spans="6:19">
      <c r="F557" s="140"/>
      <c r="G557" s="140"/>
      <c r="R557" s="140"/>
      <c r="S557" s="140"/>
    </row>
    <row r="558" spans="6:19">
      <c r="F558" s="140"/>
      <c r="G558" s="140"/>
      <c r="R558" s="140"/>
      <c r="S558" s="140"/>
    </row>
    <row r="559" spans="6:19">
      <c r="F559" s="140"/>
      <c r="G559" s="140"/>
      <c r="R559" s="140"/>
      <c r="S559" s="140"/>
    </row>
    <row r="560" spans="6:19">
      <c r="F560" s="140"/>
      <c r="G560" s="140"/>
      <c r="R560" s="140"/>
      <c r="S560" s="140"/>
    </row>
    <row r="561" spans="6:19">
      <c r="F561" s="140"/>
      <c r="G561" s="140"/>
      <c r="R561" s="140"/>
      <c r="S561" s="140"/>
    </row>
    <row r="562" spans="6:19">
      <c r="F562" s="140"/>
      <c r="G562" s="140"/>
      <c r="R562" s="140"/>
      <c r="S562" s="140"/>
    </row>
    <row r="563" spans="6:19">
      <c r="F563" s="140"/>
      <c r="G563" s="140"/>
      <c r="R563" s="140"/>
      <c r="S563" s="140"/>
    </row>
    <row r="564" spans="6:19">
      <c r="F564" s="140"/>
      <c r="G564" s="140"/>
      <c r="R564" s="140"/>
      <c r="S564" s="140"/>
    </row>
    <row r="565" spans="6:19">
      <c r="F565" s="140"/>
      <c r="G565" s="140"/>
      <c r="R565" s="140"/>
      <c r="S565" s="140"/>
    </row>
    <row r="566" spans="6:19">
      <c r="F566" s="140"/>
      <c r="G566" s="140"/>
      <c r="R566" s="140"/>
      <c r="S566" s="140"/>
    </row>
    <row r="567" spans="6:19">
      <c r="F567" s="140"/>
      <c r="G567" s="140"/>
      <c r="R567" s="140"/>
      <c r="S567" s="140"/>
    </row>
    <row r="568" spans="6:19">
      <c r="F568" s="140"/>
      <c r="G568" s="140"/>
      <c r="R568" s="140"/>
      <c r="S568" s="140"/>
    </row>
    <row r="569" spans="6:19">
      <c r="F569" s="140"/>
      <c r="G569" s="140"/>
      <c r="R569" s="140"/>
      <c r="S569" s="140"/>
    </row>
    <row r="570" spans="6:19">
      <c r="F570" s="140"/>
      <c r="G570" s="140"/>
      <c r="R570" s="140"/>
      <c r="S570" s="140"/>
    </row>
    <row r="571" spans="6:19">
      <c r="F571" s="140"/>
      <c r="G571" s="140"/>
      <c r="R571" s="140"/>
      <c r="S571" s="140"/>
    </row>
    <row r="572" spans="6:19">
      <c r="F572" s="140"/>
      <c r="G572" s="140"/>
      <c r="R572" s="140"/>
      <c r="S572" s="140"/>
    </row>
    <row r="573" spans="6:19">
      <c r="F573" s="140"/>
      <c r="G573" s="140"/>
      <c r="R573" s="140"/>
      <c r="S573" s="140"/>
    </row>
    <row r="574" spans="6:19">
      <c r="F574" s="140"/>
      <c r="G574" s="140"/>
      <c r="R574" s="140"/>
      <c r="S574" s="140"/>
    </row>
    <row r="575" spans="6:19">
      <c r="F575" s="140"/>
      <c r="G575" s="140"/>
      <c r="R575" s="140"/>
      <c r="S575" s="140"/>
    </row>
    <row r="576" spans="6:19">
      <c r="F576" s="140"/>
      <c r="G576" s="140"/>
      <c r="R576" s="140"/>
      <c r="S576" s="140"/>
    </row>
    <row r="577" spans="6:19">
      <c r="F577" s="140"/>
      <c r="G577" s="140"/>
      <c r="R577" s="140"/>
      <c r="S577" s="140"/>
    </row>
    <row r="578" spans="6:19">
      <c r="F578" s="140"/>
      <c r="G578" s="140"/>
      <c r="R578" s="140"/>
      <c r="S578" s="140"/>
    </row>
    <row r="579" spans="6:19">
      <c r="F579" s="140"/>
      <c r="G579" s="140"/>
      <c r="R579" s="140"/>
      <c r="S579" s="140"/>
    </row>
    <row r="580" spans="6:19">
      <c r="F580" s="140"/>
      <c r="G580" s="140"/>
      <c r="R580" s="140"/>
      <c r="S580" s="140"/>
    </row>
    <row r="581" spans="6:19">
      <c r="F581" s="140"/>
      <c r="G581" s="140"/>
      <c r="R581" s="140"/>
      <c r="S581" s="140"/>
    </row>
    <row r="582" spans="6:19">
      <c r="F582" s="140"/>
      <c r="G582" s="140"/>
      <c r="R582" s="140"/>
      <c r="S582" s="140"/>
    </row>
    <row r="583" spans="6:19">
      <c r="F583" s="140"/>
      <c r="G583" s="140"/>
      <c r="R583" s="140"/>
      <c r="S583" s="140"/>
    </row>
    <row r="584" spans="6:19">
      <c r="F584" s="140"/>
      <c r="G584" s="140"/>
      <c r="R584" s="140"/>
      <c r="S584" s="140"/>
    </row>
    <row r="585" spans="6:19">
      <c r="F585" s="140"/>
      <c r="G585" s="140"/>
      <c r="R585" s="140"/>
      <c r="S585" s="140"/>
    </row>
    <row r="586" spans="6:19">
      <c r="F586" s="140"/>
      <c r="G586" s="140"/>
      <c r="R586" s="140"/>
      <c r="S586" s="140"/>
    </row>
    <row r="587" spans="6:19">
      <c r="F587" s="140"/>
      <c r="G587" s="140"/>
      <c r="R587" s="140"/>
      <c r="S587" s="140"/>
    </row>
    <row r="588" spans="6:19">
      <c r="F588" s="140"/>
      <c r="G588" s="140"/>
      <c r="R588" s="140"/>
      <c r="S588" s="140"/>
    </row>
    <row r="589" spans="6:19">
      <c r="F589" s="140"/>
      <c r="G589" s="140"/>
      <c r="R589" s="140"/>
      <c r="S589" s="140"/>
    </row>
    <row r="590" spans="6:19">
      <c r="F590" s="140"/>
      <c r="G590" s="140"/>
      <c r="R590" s="140"/>
      <c r="S590" s="140"/>
    </row>
    <row r="591" spans="6:19">
      <c r="F591" s="140"/>
      <c r="G591" s="140"/>
      <c r="R591" s="140"/>
      <c r="S591" s="140"/>
    </row>
    <row r="592" spans="6:19">
      <c r="F592" s="140"/>
      <c r="G592" s="140"/>
      <c r="R592" s="140"/>
      <c r="S592" s="140"/>
    </row>
    <row r="593" spans="6:19">
      <c r="F593" s="140"/>
      <c r="G593" s="140"/>
      <c r="R593" s="140"/>
      <c r="S593" s="140"/>
    </row>
    <row r="594" spans="6:19">
      <c r="F594" s="140"/>
      <c r="G594" s="140"/>
      <c r="R594" s="140"/>
      <c r="S594" s="140"/>
    </row>
    <row r="595" spans="6:19">
      <c r="F595" s="140"/>
      <c r="G595" s="140"/>
      <c r="R595" s="140"/>
      <c r="S595" s="140"/>
    </row>
    <row r="596" spans="6:19">
      <c r="F596" s="140"/>
      <c r="G596" s="140"/>
      <c r="R596" s="140"/>
      <c r="S596" s="140"/>
    </row>
    <row r="597" spans="6:19">
      <c r="F597" s="140"/>
      <c r="G597" s="140"/>
      <c r="R597" s="140"/>
      <c r="S597" s="140"/>
    </row>
    <row r="598" spans="6:19">
      <c r="F598" s="140"/>
      <c r="G598" s="140"/>
      <c r="R598" s="140"/>
      <c r="S598" s="140"/>
    </row>
    <row r="599" spans="6:19">
      <c r="F599" s="140"/>
      <c r="G599" s="140"/>
      <c r="R599" s="140"/>
      <c r="S599" s="140"/>
    </row>
    <row r="600" spans="6:19">
      <c r="F600" s="140"/>
      <c r="G600" s="140"/>
      <c r="R600" s="140"/>
      <c r="S600" s="140"/>
    </row>
    <row r="601" spans="6:19">
      <c r="F601" s="140"/>
      <c r="G601" s="140"/>
      <c r="R601" s="140"/>
      <c r="S601" s="140"/>
    </row>
    <row r="602" spans="6:19">
      <c r="F602" s="140"/>
      <c r="G602" s="140"/>
      <c r="R602" s="140"/>
      <c r="S602" s="140"/>
    </row>
    <row r="603" spans="6:19">
      <c r="F603" s="140"/>
      <c r="G603" s="140"/>
      <c r="R603" s="140"/>
      <c r="S603" s="140"/>
    </row>
    <row r="604" spans="6:19">
      <c r="F604" s="140"/>
      <c r="G604" s="140"/>
      <c r="R604" s="140"/>
      <c r="S604" s="140"/>
    </row>
    <row r="605" spans="6:19">
      <c r="F605" s="140"/>
      <c r="G605" s="140"/>
      <c r="R605" s="140"/>
      <c r="S605" s="140"/>
    </row>
    <row r="606" spans="6:19">
      <c r="F606" s="140"/>
      <c r="G606" s="140"/>
      <c r="R606" s="140"/>
      <c r="S606" s="140"/>
    </row>
    <row r="607" spans="6:19">
      <c r="F607" s="140"/>
      <c r="G607" s="140"/>
      <c r="R607" s="140"/>
      <c r="S607" s="140"/>
    </row>
    <row r="608" spans="6:19">
      <c r="F608" s="140"/>
      <c r="G608" s="140"/>
      <c r="R608" s="140"/>
      <c r="S608" s="140"/>
    </row>
    <row r="609" spans="6:19">
      <c r="F609" s="140"/>
      <c r="G609" s="140"/>
      <c r="R609" s="140"/>
      <c r="S609" s="140"/>
    </row>
    <row r="610" spans="6:19">
      <c r="F610" s="140"/>
      <c r="G610" s="140"/>
      <c r="R610" s="140"/>
      <c r="S610" s="140"/>
    </row>
    <row r="611" spans="6:19">
      <c r="F611" s="140"/>
      <c r="G611" s="140"/>
      <c r="R611" s="140"/>
      <c r="S611" s="140"/>
    </row>
    <row r="612" spans="6:19">
      <c r="F612" s="140"/>
      <c r="G612" s="140"/>
      <c r="R612" s="140"/>
      <c r="S612" s="140"/>
    </row>
    <row r="613" spans="6:19">
      <c r="F613" s="140"/>
      <c r="G613" s="140"/>
      <c r="R613" s="140"/>
      <c r="S613" s="140"/>
    </row>
    <row r="614" spans="6:19">
      <c r="F614" s="140"/>
      <c r="G614" s="140"/>
      <c r="R614" s="140"/>
      <c r="S614" s="140"/>
    </row>
    <row r="615" spans="6:19">
      <c r="F615" s="140"/>
      <c r="G615" s="140"/>
      <c r="R615" s="140"/>
      <c r="S615" s="140"/>
    </row>
    <row r="616" spans="6:19">
      <c r="F616" s="140"/>
      <c r="G616" s="140"/>
      <c r="R616" s="140"/>
      <c r="S616" s="140"/>
    </row>
    <row r="617" spans="6:19">
      <c r="F617" s="140"/>
      <c r="G617" s="140"/>
      <c r="R617" s="140"/>
      <c r="S617" s="140"/>
    </row>
    <row r="618" spans="6:19">
      <c r="F618" s="140"/>
      <c r="G618" s="140"/>
      <c r="R618" s="140"/>
      <c r="S618" s="140"/>
    </row>
    <row r="619" spans="6:19">
      <c r="F619" s="140"/>
      <c r="G619" s="140"/>
      <c r="R619" s="140"/>
      <c r="S619" s="140"/>
    </row>
    <row r="620" spans="6:19">
      <c r="F620" s="140"/>
      <c r="G620" s="140"/>
      <c r="R620" s="140"/>
      <c r="S620" s="140"/>
    </row>
    <row r="621" spans="6:19">
      <c r="F621" s="140"/>
      <c r="G621" s="140"/>
      <c r="R621" s="140"/>
      <c r="S621" s="140"/>
    </row>
    <row r="622" spans="6:19">
      <c r="F622" s="140"/>
      <c r="G622" s="140"/>
      <c r="R622" s="140"/>
      <c r="S622" s="140"/>
    </row>
    <row r="623" spans="6:19">
      <c r="F623" s="140"/>
      <c r="G623" s="140"/>
      <c r="R623" s="140"/>
      <c r="S623" s="140"/>
    </row>
    <row r="624" spans="6:19">
      <c r="F624" s="140"/>
      <c r="G624" s="140"/>
      <c r="R624" s="140"/>
      <c r="S624" s="140"/>
    </row>
    <row r="625" spans="6:19">
      <c r="F625" s="140"/>
      <c r="G625" s="140"/>
      <c r="R625" s="140"/>
      <c r="S625" s="140"/>
    </row>
    <row r="626" spans="6:19">
      <c r="F626" s="140"/>
      <c r="G626" s="140"/>
      <c r="R626" s="140"/>
      <c r="S626" s="140"/>
    </row>
    <row r="627" spans="6:19">
      <c r="F627" s="140"/>
      <c r="G627" s="140"/>
      <c r="R627" s="140"/>
      <c r="S627" s="140"/>
    </row>
    <row r="628" spans="6:19">
      <c r="F628" s="140"/>
      <c r="G628" s="140"/>
      <c r="R628" s="140"/>
      <c r="S628" s="140"/>
    </row>
    <row r="629" spans="6:19">
      <c r="F629" s="140"/>
      <c r="G629" s="140"/>
      <c r="R629" s="140"/>
      <c r="S629" s="140"/>
    </row>
    <row r="630" spans="6:19">
      <c r="F630" s="140"/>
      <c r="G630" s="140"/>
      <c r="R630" s="140"/>
      <c r="S630" s="140"/>
    </row>
    <row r="631" spans="6:19">
      <c r="F631" s="140"/>
      <c r="G631" s="140"/>
      <c r="R631" s="140"/>
      <c r="S631" s="140"/>
    </row>
    <row r="632" spans="6:19">
      <c r="F632" s="140"/>
      <c r="G632" s="140"/>
      <c r="R632" s="140"/>
      <c r="S632" s="140"/>
    </row>
    <row r="633" spans="6:19">
      <c r="F633" s="140"/>
      <c r="G633" s="140"/>
      <c r="R633" s="140"/>
      <c r="S633" s="140"/>
    </row>
    <row r="634" spans="6:19">
      <c r="F634" s="140"/>
      <c r="G634" s="140"/>
      <c r="R634" s="140"/>
      <c r="S634" s="140"/>
    </row>
    <row r="635" spans="6:19">
      <c r="F635" s="140"/>
      <c r="G635" s="140"/>
      <c r="R635" s="140"/>
      <c r="S635" s="140"/>
    </row>
    <row r="636" spans="6:19">
      <c r="F636" s="140"/>
      <c r="G636" s="140"/>
      <c r="R636" s="140"/>
      <c r="S636" s="140"/>
    </row>
    <row r="637" spans="6:19">
      <c r="F637" s="140"/>
      <c r="G637" s="140"/>
      <c r="R637" s="140"/>
      <c r="S637" s="140"/>
    </row>
    <row r="638" spans="6:19">
      <c r="F638" s="140"/>
      <c r="G638" s="140"/>
      <c r="R638" s="140"/>
      <c r="S638" s="140"/>
    </row>
    <row r="639" spans="6:19">
      <c r="F639" s="140"/>
      <c r="G639" s="140"/>
      <c r="R639" s="140"/>
      <c r="S639" s="140"/>
    </row>
    <row r="640" spans="6:19">
      <c r="F640" s="140"/>
      <c r="G640" s="140"/>
      <c r="R640" s="140"/>
      <c r="S640" s="140"/>
    </row>
    <row r="641" spans="6:19">
      <c r="F641" s="140"/>
      <c r="G641" s="140"/>
      <c r="R641" s="140"/>
      <c r="S641" s="140"/>
    </row>
    <row r="642" spans="6:19">
      <c r="F642" s="140"/>
      <c r="G642" s="140"/>
      <c r="R642" s="140"/>
      <c r="S642" s="140"/>
    </row>
    <row r="643" spans="6:19">
      <c r="F643" s="140"/>
      <c r="G643" s="140"/>
      <c r="R643" s="140"/>
      <c r="S643" s="140"/>
    </row>
    <row r="644" spans="6:19">
      <c r="F644" s="140"/>
      <c r="G644" s="140"/>
      <c r="R644" s="140"/>
      <c r="S644" s="140"/>
    </row>
    <row r="645" spans="6:19">
      <c r="F645" s="140"/>
      <c r="G645" s="140"/>
      <c r="R645" s="140"/>
      <c r="S645" s="140"/>
    </row>
    <row r="646" spans="6:19">
      <c r="F646" s="140"/>
      <c r="G646" s="140"/>
      <c r="R646" s="140"/>
      <c r="S646" s="140"/>
    </row>
    <row r="647" spans="6:19">
      <c r="F647" s="140"/>
      <c r="G647" s="140"/>
      <c r="R647" s="140"/>
      <c r="S647" s="140"/>
    </row>
    <row r="648" spans="6:19">
      <c r="F648" s="140"/>
      <c r="G648" s="140"/>
      <c r="R648" s="140"/>
      <c r="S648" s="140"/>
    </row>
    <row r="649" spans="6:19">
      <c r="F649" s="140"/>
      <c r="G649" s="140"/>
      <c r="R649" s="140"/>
      <c r="S649" s="140"/>
    </row>
    <row r="650" spans="6:19">
      <c r="F650" s="140"/>
      <c r="G650" s="140"/>
      <c r="R650" s="140"/>
      <c r="S650" s="140"/>
    </row>
    <row r="651" spans="6:19">
      <c r="F651" s="140"/>
      <c r="G651" s="140"/>
      <c r="R651" s="140"/>
      <c r="S651" s="140"/>
    </row>
    <row r="652" spans="6:19">
      <c r="F652" s="140"/>
      <c r="G652" s="140"/>
      <c r="R652" s="140"/>
      <c r="S652" s="140"/>
    </row>
    <row r="653" spans="6:19">
      <c r="F653" s="140"/>
      <c r="G653" s="140"/>
      <c r="R653" s="140"/>
      <c r="S653" s="140"/>
    </row>
    <row r="654" spans="6:19">
      <c r="F654" s="140"/>
      <c r="G654" s="140"/>
      <c r="R654" s="140"/>
      <c r="S654" s="140"/>
    </row>
    <row r="655" spans="6:19">
      <c r="F655" s="140"/>
      <c r="G655" s="140"/>
      <c r="R655" s="140"/>
      <c r="S655" s="140"/>
    </row>
    <row r="656" spans="6:19">
      <c r="F656" s="140"/>
      <c r="G656" s="140"/>
      <c r="R656" s="140"/>
      <c r="S656" s="140"/>
    </row>
    <row r="657" spans="6:19">
      <c r="F657" s="140"/>
      <c r="G657" s="140"/>
      <c r="R657" s="140"/>
      <c r="S657" s="140"/>
    </row>
    <row r="658" spans="6:19">
      <c r="F658" s="140"/>
      <c r="G658" s="140"/>
      <c r="R658" s="140"/>
      <c r="S658" s="140"/>
    </row>
    <row r="659" spans="6:19">
      <c r="F659" s="140"/>
      <c r="G659" s="140"/>
      <c r="R659" s="140"/>
      <c r="S659" s="140"/>
    </row>
    <row r="660" spans="6:19">
      <c r="F660" s="140"/>
      <c r="G660" s="140"/>
      <c r="R660" s="140"/>
      <c r="S660" s="140"/>
    </row>
    <row r="661" spans="6:19">
      <c r="F661" s="140"/>
      <c r="G661" s="140"/>
      <c r="R661" s="140"/>
      <c r="S661" s="140"/>
    </row>
    <row r="662" spans="6:19">
      <c r="F662" s="140"/>
      <c r="G662" s="140"/>
      <c r="R662" s="140"/>
      <c r="S662" s="140"/>
    </row>
    <row r="663" spans="6:19">
      <c r="F663" s="140"/>
      <c r="G663" s="140"/>
      <c r="R663" s="140"/>
      <c r="S663" s="140"/>
    </row>
    <row r="664" spans="6:19">
      <c r="F664" s="140"/>
      <c r="G664" s="140"/>
      <c r="R664" s="140"/>
      <c r="S664" s="140"/>
    </row>
    <row r="665" spans="6:19">
      <c r="F665" s="140"/>
      <c r="G665" s="140"/>
      <c r="R665" s="140"/>
      <c r="S665" s="140"/>
    </row>
    <row r="666" spans="6:19">
      <c r="F666" s="140"/>
      <c r="G666" s="140"/>
      <c r="R666" s="140"/>
      <c r="S666" s="140"/>
    </row>
    <row r="667" spans="6:19">
      <c r="F667" s="140"/>
      <c r="G667" s="140"/>
      <c r="R667" s="140"/>
      <c r="S667" s="140"/>
    </row>
    <row r="668" spans="6:19">
      <c r="F668" s="140"/>
      <c r="G668" s="140"/>
      <c r="R668" s="140"/>
      <c r="S668" s="140"/>
    </row>
    <row r="669" spans="6:19">
      <c r="F669" s="140"/>
      <c r="G669" s="140"/>
      <c r="R669" s="140"/>
      <c r="S669" s="140"/>
    </row>
    <row r="670" spans="6:19">
      <c r="F670" s="140"/>
      <c r="G670" s="140"/>
      <c r="R670" s="140"/>
      <c r="S670" s="140"/>
    </row>
    <row r="671" spans="6:19">
      <c r="F671" s="140"/>
      <c r="G671" s="140"/>
      <c r="R671" s="140"/>
      <c r="S671" s="140"/>
    </row>
    <row r="672" spans="6:19">
      <c r="F672" s="140"/>
      <c r="G672" s="140"/>
      <c r="R672" s="140"/>
      <c r="S672" s="140"/>
    </row>
    <row r="673" spans="6:19">
      <c r="F673" s="140"/>
      <c r="G673" s="140"/>
      <c r="R673" s="140"/>
      <c r="S673" s="140"/>
    </row>
    <row r="674" spans="6:19">
      <c r="F674" s="140"/>
      <c r="G674" s="140"/>
      <c r="R674" s="140"/>
      <c r="S674" s="140"/>
    </row>
    <row r="675" spans="6:19">
      <c r="F675" s="140"/>
      <c r="G675" s="140"/>
      <c r="R675" s="140"/>
      <c r="S675" s="140"/>
    </row>
    <row r="676" spans="6:19">
      <c r="F676" s="140"/>
      <c r="G676" s="140"/>
      <c r="R676" s="140"/>
      <c r="S676" s="140"/>
    </row>
    <row r="677" spans="6:19">
      <c r="F677" s="140"/>
      <c r="G677" s="140"/>
      <c r="R677" s="140"/>
      <c r="S677" s="140"/>
    </row>
    <row r="678" spans="6:19">
      <c r="F678" s="140"/>
      <c r="G678" s="140"/>
      <c r="R678" s="140"/>
      <c r="S678" s="140"/>
    </row>
    <row r="679" spans="6:19">
      <c r="F679" s="140"/>
      <c r="G679" s="140"/>
      <c r="R679" s="140"/>
      <c r="S679" s="140"/>
    </row>
    <row r="680" spans="6:19">
      <c r="F680" s="140"/>
      <c r="G680" s="140"/>
      <c r="R680" s="140"/>
      <c r="S680" s="140"/>
    </row>
    <row r="681" spans="6:19">
      <c r="F681" s="140"/>
      <c r="G681" s="140"/>
      <c r="R681" s="140"/>
      <c r="S681" s="140"/>
    </row>
    <row r="682" spans="6:19">
      <c r="F682" s="140"/>
      <c r="G682" s="140"/>
      <c r="R682" s="140"/>
      <c r="S682" s="140"/>
    </row>
    <row r="683" spans="6:19">
      <c r="F683" s="140"/>
      <c r="G683" s="140"/>
      <c r="R683" s="140"/>
      <c r="S683" s="140"/>
    </row>
    <row r="684" spans="6:19">
      <c r="F684" s="140"/>
      <c r="G684" s="140"/>
      <c r="R684" s="140"/>
      <c r="S684" s="140"/>
    </row>
    <row r="685" spans="6:19">
      <c r="F685" s="140"/>
      <c r="G685" s="140"/>
      <c r="R685" s="140"/>
      <c r="S685" s="140"/>
    </row>
    <row r="686" spans="6:19">
      <c r="F686" s="140"/>
      <c r="G686" s="140"/>
      <c r="R686" s="140"/>
      <c r="S686" s="140"/>
    </row>
    <row r="687" spans="6:19">
      <c r="F687" s="140"/>
      <c r="G687" s="140"/>
      <c r="R687" s="140"/>
      <c r="S687" s="140"/>
    </row>
    <row r="688" spans="6:19">
      <c r="F688" s="140"/>
      <c r="G688" s="140"/>
      <c r="R688" s="140"/>
      <c r="S688" s="140"/>
    </row>
    <row r="689" spans="6:19">
      <c r="F689" s="140"/>
      <c r="G689" s="140"/>
      <c r="R689" s="140"/>
      <c r="S689" s="140"/>
    </row>
    <row r="690" spans="6:19">
      <c r="F690" s="140"/>
      <c r="G690" s="140"/>
      <c r="R690" s="140"/>
      <c r="S690" s="140"/>
    </row>
    <row r="691" spans="6:19">
      <c r="F691" s="140"/>
      <c r="G691" s="140"/>
      <c r="R691" s="140"/>
      <c r="S691" s="140"/>
    </row>
    <row r="692" spans="6:19">
      <c r="F692" s="140"/>
      <c r="G692" s="140"/>
      <c r="R692" s="140"/>
      <c r="S692" s="140"/>
    </row>
    <row r="693" spans="6:19">
      <c r="F693" s="140"/>
      <c r="G693" s="140"/>
      <c r="R693" s="140"/>
      <c r="S693" s="140"/>
    </row>
    <row r="694" spans="6:19">
      <c r="F694" s="140"/>
      <c r="G694" s="140"/>
      <c r="R694" s="140"/>
      <c r="S694" s="140"/>
    </row>
    <row r="695" spans="6:19">
      <c r="F695" s="140"/>
      <c r="G695" s="140"/>
      <c r="R695" s="140"/>
      <c r="S695" s="140"/>
    </row>
    <row r="696" spans="6:19">
      <c r="F696" s="140"/>
      <c r="G696" s="140"/>
      <c r="R696" s="140"/>
      <c r="S696" s="140"/>
    </row>
    <row r="697" spans="6:19">
      <c r="F697" s="140"/>
      <c r="G697" s="140"/>
      <c r="R697" s="140"/>
      <c r="S697" s="140"/>
    </row>
    <row r="698" spans="6:19">
      <c r="F698" s="140"/>
      <c r="G698" s="140"/>
      <c r="R698" s="140"/>
      <c r="S698" s="140"/>
    </row>
    <row r="699" spans="6:19">
      <c r="F699" s="140"/>
      <c r="G699" s="140"/>
      <c r="R699" s="140"/>
      <c r="S699" s="140"/>
    </row>
    <row r="700" spans="6:19">
      <c r="F700" s="140"/>
      <c r="G700" s="140"/>
      <c r="R700" s="140"/>
      <c r="S700" s="140"/>
    </row>
    <row r="701" spans="6:19">
      <c r="F701" s="140"/>
      <c r="G701" s="140"/>
      <c r="R701" s="140"/>
      <c r="S701" s="140"/>
    </row>
    <row r="702" spans="6:19">
      <c r="F702" s="140"/>
      <c r="G702" s="140"/>
      <c r="R702" s="140"/>
      <c r="S702" s="140"/>
    </row>
    <row r="703" spans="6:19">
      <c r="F703" s="140"/>
      <c r="G703" s="140"/>
      <c r="R703" s="140"/>
      <c r="S703" s="140"/>
    </row>
    <row r="704" spans="6:19">
      <c r="F704" s="140"/>
      <c r="G704" s="140"/>
      <c r="R704" s="140"/>
      <c r="S704" s="140"/>
    </row>
    <row r="705" spans="6:19">
      <c r="F705" s="140"/>
      <c r="G705" s="140"/>
      <c r="R705" s="140"/>
      <c r="S705" s="140"/>
    </row>
    <row r="706" spans="6:19">
      <c r="F706" s="140"/>
      <c r="G706" s="140"/>
      <c r="R706" s="140"/>
      <c r="S706" s="140"/>
    </row>
    <row r="707" spans="6:19">
      <c r="F707" s="140"/>
      <c r="G707" s="140"/>
      <c r="R707" s="140"/>
      <c r="S707" s="140"/>
    </row>
    <row r="708" spans="6:19">
      <c r="F708" s="140"/>
      <c r="G708" s="140"/>
      <c r="R708" s="140"/>
      <c r="S708" s="140"/>
    </row>
    <row r="709" spans="6:19">
      <c r="F709" s="140"/>
      <c r="G709" s="140"/>
      <c r="R709" s="140"/>
      <c r="S709" s="140"/>
    </row>
    <row r="710" spans="6:19">
      <c r="F710" s="140"/>
      <c r="G710" s="140"/>
      <c r="R710" s="140"/>
      <c r="S710" s="140"/>
    </row>
    <row r="711" spans="6:19">
      <c r="F711" s="140"/>
      <c r="G711" s="140"/>
      <c r="R711" s="140"/>
      <c r="S711" s="140"/>
    </row>
    <row r="712" spans="6:19">
      <c r="F712" s="140"/>
      <c r="G712" s="140"/>
      <c r="R712" s="140"/>
      <c r="S712" s="140"/>
    </row>
    <row r="713" spans="6:19">
      <c r="F713" s="140"/>
      <c r="G713" s="140"/>
      <c r="R713" s="140"/>
      <c r="S713" s="140"/>
    </row>
    <row r="714" spans="6:19">
      <c r="F714" s="140"/>
      <c r="G714" s="140"/>
      <c r="R714" s="140"/>
      <c r="S714" s="140"/>
    </row>
    <row r="715" spans="6:19">
      <c r="F715" s="140"/>
      <c r="G715" s="140"/>
      <c r="R715" s="140"/>
      <c r="S715" s="140"/>
    </row>
    <row r="716" spans="6:19">
      <c r="F716" s="140"/>
      <c r="G716" s="140"/>
      <c r="R716" s="140"/>
      <c r="S716" s="140"/>
    </row>
    <row r="717" spans="6:19">
      <c r="F717" s="140"/>
      <c r="G717" s="140"/>
      <c r="R717" s="140"/>
      <c r="S717" s="140"/>
    </row>
    <row r="718" spans="6:19">
      <c r="F718" s="140"/>
      <c r="G718" s="140"/>
      <c r="R718" s="140"/>
      <c r="S718" s="140"/>
    </row>
    <row r="719" spans="6:19">
      <c r="F719" s="140"/>
      <c r="G719" s="140"/>
      <c r="R719" s="140"/>
      <c r="S719" s="140"/>
    </row>
    <row r="720" spans="6:19">
      <c r="F720" s="140"/>
      <c r="G720" s="140"/>
      <c r="R720" s="140"/>
      <c r="S720" s="140"/>
    </row>
    <row r="721" spans="6:19">
      <c r="F721" s="140"/>
      <c r="G721" s="140"/>
      <c r="R721" s="140"/>
      <c r="S721" s="140"/>
    </row>
    <row r="722" spans="6:19">
      <c r="F722" s="140"/>
      <c r="G722" s="140"/>
      <c r="R722" s="140"/>
      <c r="S722" s="140"/>
    </row>
    <row r="723" spans="6:19">
      <c r="F723" s="140"/>
      <c r="G723" s="140"/>
      <c r="R723" s="140"/>
      <c r="S723" s="140"/>
    </row>
    <row r="724" spans="6:19">
      <c r="F724" s="140"/>
      <c r="G724" s="140"/>
      <c r="R724" s="140"/>
      <c r="S724" s="140"/>
    </row>
    <row r="725" spans="6:19">
      <c r="F725" s="140"/>
      <c r="G725" s="140"/>
      <c r="R725" s="140"/>
      <c r="S725" s="140"/>
    </row>
    <row r="726" spans="6:19">
      <c r="F726" s="140"/>
      <c r="G726" s="140"/>
      <c r="R726" s="140"/>
      <c r="S726" s="140"/>
    </row>
    <row r="727" spans="6:19">
      <c r="F727" s="140"/>
      <c r="G727" s="140"/>
      <c r="R727" s="140"/>
      <c r="S727" s="140"/>
    </row>
    <row r="728" spans="6:19">
      <c r="F728" s="140"/>
      <c r="G728" s="140"/>
      <c r="R728" s="140"/>
      <c r="S728" s="140"/>
    </row>
    <row r="729" spans="6:19">
      <c r="F729" s="140"/>
      <c r="G729" s="140"/>
      <c r="R729" s="140"/>
      <c r="S729" s="140"/>
    </row>
    <row r="730" spans="6:19">
      <c r="F730" s="140"/>
      <c r="G730" s="140"/>
      <c r="R730" s="140"/>
      <c r="S730" s="140"/>
    </row>
    <row r="731" spans="6:19">
      <c r="F731" s="140"/>
      <c r="G731" s="140"/>
      <c r="R731" s="140"/>
      <c r="S731" s="140"/>
    </row>
    <row r="732" spans="6:19">
      <c r="F732" s="140"/>
      <c r="G732" s="140"/>
      <c r="R732" s="140"/>
      <c r="S732" s="140"/>
    </row>
    <row r="733" spans="6:19">
      <c r="F733" s="140"/>
      <c r="G733" s="140"/>
      <c r="R733" s="140"/>
      <c r="S733" s="140"/>
    </row>
    <row r="734" spans="6:19">
      <c r="F734" s="140"/>
      <c r="G734" s="140"/>
      <c r="R734" s="140"/>
      <c r="S734" s="140"/>
    </row>
    <row r="735" spans="6:19">
      <c r="F735" s="140"/>
      <c r="G735" s="140"/>
      <c r="R735" s="140"/>
      <c r="S735" s="140"/>
    </row>
    <row r="736" spans="6:19">
      <c r="F736" s="140"/>
      <c r="G736" s="140"/>
      <c r="R736" s="140"/>
      <c r="S736" s="140"/>
    </row>
    <row r="737" spans="6:19">
      <c r="F737" s="140"/>
      <c r="G737" s="140"/>
      <c r="R737" s="140"/>
      <c r="S737" s="140"/>
    </row>
    <row r="738" spans="6:19">
      <c r="F738" s="140"/>
      <c r="G738" s="140"/>
      <c r="R738" s="140"/>
      <c r="S738" s="140"/>
    </row>
    <row r="739" spans="6:19">
      <c r="F739" s="140"/>
      <c r="G739" s="140"/>
      <c r="R739" s="140"/>
      <c r="S739" s="140"/>
    </row>
    <row r="740" spans="6:19">
      <c r="F740" s="140"/>
      <c r="G740" s="140"/>
      <c r="R740" s="140"/>
      <c r="S740" s="140"/>
    </row>
    <row r="741" spans="6:19">
      <c r="F741" s="140"/>
      <c r="G741" s="140"/>
      <c r="R741" s="140"/>
      <c r="S741" s="140"/>
    </row>
    <row r="742" spans="6:19">
      <c r="F742" s="140"/>
      <c r="G742" s="140"/>
      <c r="R742" s="140"/>
      <c r="S742" s="140"/>
    </row>
    <row r="743" spans="6:19">
      <c r="F743" s="140"/>
      <c r="G743" s="140"/>
      <c r="R743" s="140"/>
      <c r="S743" s="140"/>
    </row>
    <row r="744" spans="6:19">
      <c r="F744" s="140"/>
      <c r="G744" s="140"/>
      <c r="R744" s="140"/>
      <c r="S744" s="140"/>
    </row>
    <row r="745" spans="6:19">
      <c r="F745" s="140"/>
      <c r="G745" s="140"/>
      <c r="R745" s="140"/>
      <c r="S745" s="140"/>
    </row>
    <row r="746" spans="6:19">
      <c r="F746" s="140"/>
      <c r="G746" s="140"/>
      <c r="R746" s="140"/>
      <c r="S746" s="140"/>
    </row>
    <row r="747" spans="6:19">
      <c r="F747" s="140"/>
      <c r="G747" s="140"/>
      <c r="R747" s="140"/>
      <c r="S747" s="140"/>
    </row>
    <row r="748" spans="6:19">
      <c r="F748" s="140"/>
      <c r="G748" s="140"/>
      <c r="R748" s="140"/>
      <c r="S748" s="140"/>
    </row>
    <row r="749" spans="6:19">
      <c r="F749" s="140"/>
      <c r="G749" s="140"/>
      <c r="R749" s="140"/>
      <c r="S749" s="140"/>
    </row>
    <row r="750" spans="6:19">
      <c r="F750" s="140"/>
      <c r="G750" s="140"/>
      <c r="R750" s="140"/>
      <c r="S750" s="140"/>
    </row>
    <row r="751" spans="6:19">
      <c r="F751" s="140"/>
      <c r="G751" s="140"/>
      <c r="R751" s="140"/>
      <c r="S751" s="140"/>
    </row>
    <row r="752" spans="6:19">
      <c r="F752" s="140"/>
      <c r="G752" s="140"/>
      <c r="R752" s="140"/>
      <c r="S752" s="140"/>
    </row>
    <row r="753" spans="6:19">
      <c r="F753" s="140"/>
      <c r="G753" s="140"/>
      <c r="R753" s="140"/>
      <c r="S753" s="140"/>
    </row>
    <row r="754" spans="6:19">
      <c r="F754" s="140"/>
      <c r="G754" s="140"/>
      <c r="R754" s="140"/>
      <c r="S754" s="140"/>
    </row>
    <row r="755" spans="6:19">
      <c r="F755" s="140"/>
      <c r="G755" s="140"/>
      <c r="R755" s="140"/>
      <c r="S755" s="140"/>
    </row>
    <row r="756" spans="6:19">
      <c r="F756" s="140"/>
      <c r="G756" s="140"/>
      <c r="R756" s="140"/>
      <c r="S756" s="140"/>
    </row>
    <row r="757" spans="6:19">
      <c r="F757" s="140"/>
      <c r="G757" s="140"/>
      <c r="R757" s="140"/>
      <c r="S757" s="140"/>
    </row>
    <row r="758" spans="6:19">
      <c r="F758" s="140"/>
      <c r="G758" s="140"/>
      <c r="R758" s="140"/>
      <c r="S758" s="140"/>
    </row>
    <row r="759" spans="6:19">
      <c r="F759" s="140"/>
      <c r="G759" s="140"/>
      <c r="R759" s="140"/>
      <c r="S759" s="140"/>
    </row>
    <row r="760" spans="6:19">
      <c r="F760" s="140"/>
      <c r="G760" s="140"/>
      <c r="R760" s="140"/>
      <c r="S760" s="140"/>
    </row>
    <row r="761" spans="6:19">
      <c r="F761" s="140"/>
      <c r="G761" s="140"/>
      <c r="R761" s="140"/>
      <c r="S761" s="140"/>
    </row>
    <row r="762" spans="6:19">
      <c r="F762" s="140"/>
      <c r="G762" s="140"/>
      <c r="R762" s="140"/>
      <c r="S762" s="140"/>
    </row>
    <row r="763" spans="6:19">
      <c r="F763" s="140"/>
      <c r="G763" s="140"/>
      <c r="R763" s="140"/>
      <c r="S763" s="140"/>
    </row>
    <row r="764" spans="6:19">
      <c r="F764" s="140"/>
      <c r="G764" s="140"/>
      <c r="R764" s="140"/>
      <c r="S764" s="140"/>
    </row>
    <row r="765" spans="6:19">
      <c r="F765" s="140"/>
      <c r="G765" s="140"/>
      <c r="R765" s="140"/>
      <c r="S765" s="140"/>
    </row>
    <row r="766" spans="6:19">
      <c r="F766" s="140"/>
      <c r="G766" s="140"/>
      <c r="R766" s="140"/>
      <c r="S766" s="140"/>
    </row>
    <row r="767" spans="6:19">
      <c r="F767" s="140"/>
      <c r="G767" s="140"/>
      <c r="R767" s="140"/>
      <c r="S767" s="140"/>
    </row>
    <row r="768" spans="6:19">
      <c r="F768" s="140"/>
      <c r="G768" s="140"/>
      <c r="R768" s="140"/>
      <c r="S768" s="140"/>
    </row>
    <row r="769" spans="6:19">
      <c r="F769" s="140"/>
      <c r="G769" s="140"/>
      <c r="R769" s="140"/>
      <c r="S769" s="140"/>
    </row>
    <row r="770" spans="6:19">
      <c r="F770" s="140"/>
      <c r="G770" s="140"/>
      <c r="R770" s="140"/>
      <c r="S770" s="140"/>
    </row>
    <row r="771" spans="6:19">
      <c r="F771" s="140"/>
      <c r="G771" s="140"/>
      <c r="R771" s="140"/>
      <c r="S771" s="140"/>
    </row>
    <row r="772" spans="6:19">
      <c r="F772" s="140"/>
      <c r="G772" s="140"/>
      <c r="R772" s="140"/>
      <c r="S772" s="140"/>
    </row>
    <row r="773" spans="6:19">
      <c r="F773" s="140"/>
      <c r="G773" s="140"/>
      <c r="R773" s="140"/>
      <c r="S773" s="140"/>
    </row>
    <row r="774" spans="6:19">
      <c r="F774" s="140"/>
      <c r="G774" s="140"/>
      <c r="R774" s="140"/>
      <c r="S774" s="140"/>
    </row>
    <row r="775" spans="6:19">
      <c r="F775" s="140"/>
      <c r="G775" s="140"/>
      <c r="R775" s="140"/>
      <c r="S775" s="140"/>
    </row>
    <row r="776" spans="6:19">
      <c r="F776" s="140"/>
      <c r="G776" s="140"/>
      <c r="R776" s="140"/>
      <c r="S776" s="140"/>
    </row>
    <row r="777" spans="6:19">
      <c r="F777" s="140"/>
      <c r="G777" s="140"/>
      <c r="R777" s="140"/>
      <c r="S777" s="140"/>
    </row>
    <row r="778" spans="6:19">
      <c r="F778" s="140"/>
      <c r="G778" s="140"/>
      <c r="R778" s="140"/>
      <c r="S778" s="140"/>
    </row>
    <row r="779" spans="6:19">
      <c r="F779" s="140"/>
      <c r="G779" s="140"/>
      <c r="R779" s="140"/>
      <c r="S779" s="140"/>
    </row>
    <row r="780" spans="6:19">
      <c r="F780" s="140"/>
      <c r="G780" s="140"/>
      <c r="R780" s="140"/>
      <c r="S780" s="140"/>
    </row>
    <row r="781" spans="6:19">
      <c r="F781" s="140"/>
      <c r="G781" s="140"/>
      <c r="R781" s="140"/>
      <c r="S781" s="140"/>
    </row>
    <row r="782" spans="6:19">
      <c r="F782" s="140"/>
      <c r="G782" s="140"/>
      <c r="R782" s="140"/>
      <c r="S782" s="140"/>
    </row>
    <row r="783" spans="6:19">
      <c r="F783" s="140"/>
      <c r="G783" s="140"/>
      <c r="R783" s="140"/>
      <c r="S783" s="140"/>
    </row>
    <row r="784" spans="6:19">
      <c r="F784" s="140"/>
      <c r="G784" s="140"/>
      <c r="R784" s="140"/>
      <c r="S784" s="140"/>
    </row>
    <row r="785" spans="6:19">
      <c r="F785" s="140"/>
      <c r="G785" s="140"/>
      <c r="R785" s="140"/>
      <c r="S785" s="140"/>
    </row>
    <row r="786" spans="6:19">
      <c r="F786" s="140"/>
      <c r="G786" s="140"/>
      <c r="R786" s="140"/>
      <c r="S786" s="140"/>
    </row>
    <row r="787" spans="6:19">
      <c r="F787" s="140"/>
      <c r="G787" s="140"/>
      <c r="R787" s="140"/>
      <c r="S787" s="140"/>
    </row>
    <row r="788" spans="6:19">
      <c r="F788" s="140"/>
      <c r="G788" s="140"/>
      <c r="R788" s="140"/>
      <c r="S788" s="140"/>
    </row>
    <row r="789" spans="6:19">
      <c r="F789" s="140"/>
      <c r="G789" s="140"/>
      <c r="R789" s="140"/>
      <c r="S789" s="140"/>
    </row>
    <row r="790" spans="6:19">
      <c r="F790" s="140"/>
      <c r="G790" s="140"/>
      <c r="R790" s="140"/>
      <c r="S790" s="140"/>
    </row>
    <row r="791" spans="6:19">
      <c r="F791" s="140"/>
      <c r="G791" s="140"/>
      <c r="R791" s="140"/>
      <c r="S791" s="140"/>
    </row>
    <row r="792" spans="6:19">
      <c r="F792" s="140"/>
      <c r="G792" s="140"/>
      <c r="R792" s="140"/>
      <c r="S792" s="140"/>
    </row>
    <row r="793" spans="6:19">
      <c r="F793" s="140"/>
      <c r="G793" s="140"/>
      <c r="R793" s="140"/>
      <c r="S793" s="140"/>
    </row>
    <row r="794" spans="6:19">
      <c r="F794" s="140"/>
      <c r="G794" s="140"/>
      <c r="R794" s="140"/>
      <c r="S794" s="140"/>
    </row>
    <row r="795" spans="6:19">
      <c r="F795" s="140"/>
      <c r="G795" s="140"/>
      <c r="R795" s="140"/>
      <c r="S795" s="140"/>
    </row>
    <row r="796" spans="6:19">
      <c r="F796" s="140"/>
      <c r="G796" s="140"/>
      <c r="R796" s="140"/>
      <c r="S796" s="140"/>
    </row>
    <row r="797" spans="6:19">
      <c r="F797" s="140"/>
      <c r="G797" s="140"/>
      <c r="R797" s="140"/>
      <c r="S797" s="140"/>
    </row>
    <row r="798" spans="6:19">
      <c r="F798" s="140"/>
      <c r="G798" s="140"/>
      <c r="R798" s="140"/>
      <c r="S798" s="140"/>
    </row>
    <row r="799" spans="6:19">
      <c r="F799" s="140"/>
      <c r="G799" s="140"/>
      <c r="R799" s="140"/>
      <c r="S799" s="140"/>
    </row>
    <row r="800" spans="6:19">
      <c r="F800" s="140"/>
      <c r="G800" s="140"/>
      <c r="R800" s="140"/>
      <c r="S800" s="140"/>
    </row>
    <row r="801" spans="6:19">
      <c r="F801" s="140"/>
      <c r="G801" s="140"/>
      <c r="R801" s="140"/>
      <c r="S801" s="140"/>
    </row>
    <row r="802" spans="6:19">
      <c r="F802" s="140"/>
      <c r="G802" s="140"/>
      <c r="R802" s="140"/>
      <c r="S802" s="140"/>
    </row>
    <row r="803" spans="6:19">
      <c r="F803" s="140"/>
      <c r="G803" s="140"/>
      <c r="R803" s="140"/>
      <c r="S803" s="140"/>
    </row>
    <row r="804" spans="6:19">
      <c r="F804" s="140"/>
      <c r="G804" s="140"/>
      <c r="R804" s="140"/>
      <c r="S804" s="140"/>
    </row>
    <row r="805" spans="6:19">
      <c r="F805" s="140"/>
      <c r="G805" s="140"/>
      <c r="R805" s="140"/>
      <c r="S805" s="140"/>
    </row>
    <row r="806" spans="6:19">
      <c r="F806" s="140"/>
      <c r="G806" s="140"/>
      <c r="R806" s="140"/>
      <c r="S806" s="140"/>
    </row>
    <row r="807" spans="6:19">
      <c r="F807" s="140"/>
      <c r="G807" s="140"/>
      <c r="R807" s="140"/>
      <c r="S807" s="140"/>
    </row>
    <row r="808" spans="6:19">
      <c r="F808" s="140"/>
      <c r="G808" s="140"/>
      <c r="R808" s="140"/>
      <c r="S808" s="140"/>
    </row>
    <row r="809" spans="6:19">
      <c r="F809" s="140"/>
      <c r="G809" s="140"/>
      <c r="R809" s="140"/>
      <c r="S809" s="140"/>
    </row>
    <row r="810" spans="6:19">
      <c r="F810" s="140"/>
      <c r="G810" s="140"/>
      <c r="R810" s="140"/>
      <c r="S810" s="140"/>
    </row>
    <row r="811" spans="6:19">
      <c r="F811" s="140"/>
      <c r="G811" s="140"/>
      <c r="R811" s="140"/>
      <c r="S811" s="140"/>
    </row>
    <row r="812" spans="6:19">
      <c r="F812" s="140"/>
      <c r="G812" s="140"/>
      <c r="R812" s="140"/>
      <c r="S812" s="140"/>
    </row>
    <row r="813" spans="6:19">
      <c r="F813" s="140"/>
      <c r="G813" s="140"/>
      <c r="R813" s="140"/>
      <c r="S813" s="140"/>
    </row>
    <row r="814" spans="6:19">
      <c r="F814" s="140"/>
      <c r="G814" s="140"/>
      <c r="R814" s="140"/>
      <c r="S814" s="140"/>
    </row>
    <row r="815" spans="6:19">
      <c r="F815" s="140"/>
      <c r="G815" s="140"/>
      <c r="R815" s="140"/>
      <c r="S815" s="140"/>
    </row>
    <row r="816" spans="6:19">
      <c r="F816" s="140"/>
      <c r="G816" s="140"/>
      <c r="R816" s="140"/>
      <c r="S816" s="140"/>
    </row>
    <row r="817" spans="6:19">
      <c r="F817" s="140"/>
      <c r="G817" s="140"/>
      <c r="R817" s="140"/>
      <c r="S817" s="140"/>
    </row>
    <row r="818" spans="6:19">
      <c r="F818" s="140"/>
      <c r="G818" s="140"/>
      <c r="R818" s="140"/>
      <c r="S818" s="140"/>
    </row>
    <row r="819" spans="6:19">
      <c r="F819" s="140"/>
      <c r="G819" s="140"/>
      <c r="R819" s="140"/>
      <c r="S819" s="140"/>
    </row>
    <row r="820" spans="6:19">
      <c r="F820" s="140"/>
      <c r="G820" s="140"/>
      <c r="R820" s="140"/>
      <c r="S820" s="140"/>
    </row>
    <row r="821" spans="6:19">
      <c r="F821" s="140"/>
      <c r="G821" s="140"/>
      <c r="R821" s="140"/>
      <c r="S821" s="140"/>
    </row>
    <row r="822" spans="6:19">
      <c r="F822" s="140"/>
      <c r="G822" s="140"/>
      <c r="R822" s="140"/>
      <c r="S822" s="140"/>
    </row>
    <row r="823" spans="6:19">
      <c r="F823" s="140"/>
      <c r="G823" s="140"/>
      <c r="R823" s="140"/>
      <c r="S823" s="140"/>
    </row>
    <row r="824" spans="6:19">
      <c r="F824" s="140"/>
      <c r="G824" s="140"/>
      <c r="R824" s="140"/>
      <c r="S824" s="140"/>
    </row>
    <row r="825" spans="6:19">
      <c r="F825" s="140"/>
      <c r="G825" s="140"/>
      <c r="R825" s="140"/>
      <c r="S825" s="140"/>
    </row>
    <row r="826" spans="6:19">
      <c r="F826" s="140"/>
      <c r="G826" s="140"/>
      <c r="R826" s="140"/>
      <c r="S826" s="140"/>
    </row>
    <row r="827" spans="6:19">
      <c r="F827" s="140"/>
      <c r="G827" s="140"/>
      <c r="R827" s="140"/>
      <c r="S827" s="140"/>
    </row>
    <row r="828" spans="6:19">
      <c r="F828" s="140"/>
      <c r="G828" s="140"/>
      <c r="R828" s="140"/>
      <c r="S828" s="140"/>
    </row>
    <row r="829" spans="6:19">
      <c r="F829" s="140"/>
      <c r="G829" s="140"/>
      <c r="R829" s="140"/>
      <c r="S829" s="140"/>
    </row>
    <row r="830" spans="6:19">
      <c r="F830" s="140"/>
      <c r="G830" s="140"/>
      <c r="R830" s="140"/>
      <c r="S830" s="140"/>
    </row>
    <row r="831" spans="6:19">
      <c r="F831" s="140"/>
      <c r="G831" s="140"/>
      <c r="R831" s="140"/>
      <c r="S831" s="140"/>
    </row>
    <row r="832" spans="6:19">
      <c r="F832" s="140"/>
      <c r="G832" s="140"/>
      <c r="R832" s="140"/>
      <c r="S832" s="140"/>
    </row>
    <row r="833" spans="6:19">
      <c r="F833" s="140"/>
      <c r="G833" s="140"/>
      <c r="R833" s="140"/>
      <c r="S833" s="140"/>
    </row>
    <row r="834" spans="6:19">
      <c r="F834" s="140"/>
      <c r="G834" s="140"/>
      <c r="R834" s="140"/>
      <c r="S834" s="140"/>
    </row>
    <row r="835" spans="6:19">
      <c r="F835" s="140"/>
      <c r="G835" s="140"/>
      <c r="R835" s="140"/>
      <c r="S835" s="140"/>
    </row>
    <row r="836" spans="6:19">
      <c r="F836" s="140"/>
      <c r="G836" s="140"/>
      <c r="R836" s="140"/>
      <c r="S836" s="140"/>
    </row>
    <row r="837" spans="6:19">
      <c r="F837" s="140"/>
      <c r="G837" s="140"/>
      <c r="R837" s="140"/>
      <c r="S837" s="140"/>
    </row>
    <row r="838" spans="6:19">
      <c r="F838" s="140"/>
      <c r="G838" s="140"/>
      <c r="R838" s="140"/>
      <c r="S838" s="140"/>
    </row>
    <row r="839" spans="6:19">
      <c r="F839" s="140"/>
      <c r="G839" s="140"/>
      <c r="R839" s="140"/>
      <c r="S839" s="140"/>
    </row>
    <row r="840" spans="6:19">
      <c r="F840" s="140"/>
      <c r="G840" s="140"/>
      <c r="R840" s="140"/>
      <c r="S840" s="140"/>
    </row>
    <row r="841" spans="6:19">
      <c r="F841" s="140"/>
      <c r="G841" s="140"/>
      <c r="R841" s="140"/>
      <c r="S841" s="140"/>
    </row>
    <row r="842" spans="6:19">
      <c r="F842" s="140"/>
      <c r="G842" s="140"/>
      <c r="R842" s="140"/>
      <c r="S842" s="140"/>
    </row>
    <row r="843" spans="6:19">
      <c r="F843" s="140"/>
      <c r="G843" s="140"/>
      <c r="R843" s="140"/>
      <c r="S843" s="140"/>
    </row>
    <row r="844" spans="6:19">
      <c r="F844" s="140"/>
      <c r="G844" s="140"/>
      <c r="R844" s="140"/>
      <c r="S844" s="140"/>
    </row>
    <row r="845" spans="6:19">
      <c r="F845" s="140"/>
      <c r="G845" s="140"/>
      <c r="R845" s="140"/>
      <c r="S845" s="140"/>
    </row>
    <row r="846" spans="6:19">
      <c r="F846" s="140"/>
      <c r="G846" s="140"/>
      <c r="R846" s="140"/>
      <c r="S846" s="140"/>
    </row>
    <row r="847" spans="6:19">
      <c r="F847" s="140"/>
      <c r="G847" s="140"/>
      <c r="R847" s="140"/>
      <c r="S847" s="140"/>
    </row>
    <row r="848" spans="6:19">
      <c r="F848" s="140"/>
      <c r="G848" s="140"/>
      <c r="R848" s="140"/>
      <c r="S848" s="140"/>
    </row>
    <row r="849" spans="6:19">
      <c r="F849" s="140"/>
      <c r="G849" s="140"/>
      <c r="R849" s="140"/>
      <c r="S849" s="140"/>
    </row>
    <row r="850" spans="6:19">
      <c r="F850" s="140"/>
      <c r="G850" s="140"/>
      <c r="R850" s="140"/>
      <c r="S850" s="140"/>
    </row>
    <row r="851" spans="6:19">
      <c r="F851" s="140"/>
      <c r="G851" s="140"/>
      <c r="R851" s="140"/>
      <c r="S851" s="140"/>
    </row>
    <row r="852" spans="6:19">
      <c r="F852" s="140"/>
      <c r="G852" s="140"/>
      <c r="R852" s="140"/>
      <c r="S852" s="140"/>
    </row>
    <row r="853" spans="6:19">
      <c r="F853" s="140"/>
      <c r="G853" s="140"/>
      <c r="R853" s="140"/>
      <c r="S853" s="140"/>
    </row>
    <row r="854" spans="6:19">
      <c r="F854" s="140"/>
      <c r="G854" s="140"/>
      <c r="R854" s="140"/>
      <c r="S854" s="140"/>
    </row>
    <row r="855" spans="6:19">
      <c r="F855" s="140"/>
      <c r="G855" s="140"/>
      <c r="R855" s="140"/>
      <c r="S855" s="140"/>
    </row>
    <row r="856" spans="6:19">
      <c r="F856" s="140"/>
      <c r="G856" s="140"/>
      <c r="R856" s="140"/>
      <c r="S856" s="140"/>
    </row>
    <row r="857" spans="6:19">
      <c r="F857" s="140"/>
      <c r="G857" s="140"/>
      <c r="R857" s="140"/>
      <c r="S857" s="140"/>
    </row>
    <row r="858" spans="6:19">
      <c r="F858" s="140"/>
      <c r="G858" s="140"/>
      <c r="R858" s="140"/>
      <c r="S858" s="140"/>
    </row>
    <row r="859" spans="6:19">
      <c r="F859" s="140"/>
      <c r="G859" s="140"/>
      <c r="R859" s="140"/>
      <c r="S859" s="140"/>
    </row>
    <row r="860" spans="6:19">
      <c r="F860" s="140"/>
      <c r="G860" s="140"/>
      <c r="R860" s="140"/>
      <c r="S860" s="140"/>
    </row>
    <row r="861" spans="6:19">
      <c r="F861" s="140"/>
      <c r="G861" s="140"/>
      <c r="R861" s="140"/>
      <c r="S861" s="140"/>
    </row>
    <row r="862" spans="6:19">
      <c r="F862" s="140"/>
      <c r="G862" s="140"/>
      <c r="R862" s="140"/>
      <c r="S862" s="140"/>
    </row>
    <row r="863" spans="6:19">
      <c r="F863" s="140"/>
      <c r="G863" s="140"/>
      <c r="R863" s="140"/>
      <c r="S863" s="140"/>
    </row>
    <row r="864" spans="6:19">
      <c r="F864" s="140"/>
      <c r="G864" s="140"/>
      <c r="R864" s="140"/>
      <c r="S864" s="140"/>
    </row>
    <row r="865" spans="6:19">
      <c r="F865" s="140"/>
      <c r="G865" s="140"/>
      <c r="R865" s="140"/>
      <c r="S865" s="140"/>
    </row>
    <row r="866" spans="6:19">
      <c r="F866" s="140"/>
      <c r="G866" s="140"/>
      <c r="R866" s="140"/>
      <c r="S866" s="140"/>
    </row>
    <row r="867" spans="6:19">
      <c r="F867" s="140"/>
      <c r="G867" s="140"/>
      <c r="R867" s="140"/>
      <c r="S867" s="140"/>
    </row>
    <row r="868" spans="6:19">
      <c r="F868" s="140"/>
      <c r="G868" s="140"/>
      <c r="R868" s="140"/>
      <c r="S868" s="140"/>
    </row>
    <row r="869" spans="6:19">
      <c r="F869" s="140"/>
      <c r="G869" s="140"/>
      <c r="R869" s="140"/>
      <c r="S869" s="140"/>
    </row>
    <row r="870" spans="6:19">
      <c r="F870" s="140"/>
      <c r="G870" s="140"/>
      <c r="R870" s="140"/>
      <c r="S870" s="140"/>
    </row>
    <row r="871" spans="6:19">
      <c r="F871" s="140"/>
      <c r="G871" s="140"/>
      <c r="R871" s="140"/>
      <c r="S871" s="140"/>
    </row>
    <row r="872" spans="6:19">
      <c r="F872" s="140"/>
      <c r="G872" s="140"/>
      <c r="R872" s="140"/>
      <c r="S872" s="140"/>
    </row>
    <row r="873" spans="6:19">
      <c r="F873" s="140"/>
      <c r="G873" s="140"/>
      <c r="R873" s="140"/>
      <c r="S873" s="140"/>
    </row>
    <row r="874" spans="6:19">
      <c r="F874" s="140"/>
      <c r="G874" s="140"/>
      <c r="R874" s="140"/>
      <c r="S874" s="140"/>
    </row>
    <row r="875" spans="6:19">
      <c r="F875" s="140"/>
      <c r="G875" s="140"/>
      <c r="R875" s="140"/>
      <c r="S875" s="140"/>
    </row>
    <row r="876" spans="6:19">
      <c r="F876" s="140"/>
      <c r="G876" s="140"/>
      <c r="R876" s="140"/>
      <c r="S876" s="140"/>
    </row>
    <row r="877" spans="6:19">
      <c r="F877" s="140"/>
      <c r="G877" s="140"/>
      <c r="R877" s="140"/>
      <c r="S877" s="140"/>
    </row>
    <row r="878" spans="6:19">
      <c r="F878" s="140"/>
      <c r="G878" s="140"/>
      <c r="R878" s="140"/>
      <c r="S878" s="140"/>
    </row>
    <row r="879" spans="6:19">
      <c r="F879" s="140"/>
      <c r="G879" s="140"/>
      <c r="R879" s="140"/>
      <c r="S879" s="140"/>
    </row>
    <row r="880" spans="6:19">
      <c r="F880" s="140"/>
      <c r="G880" s="140"/>
      <c r="R880" s="140"/>
      <c r="S880" s="140"/>
    </row>
    <row r="881" spans="6:19">
      <c r="F881" s="140"/>
      <c r="G881" s="140"/>
      <c r="R881" s="140"/>
      <c r="S881" s="140"/>
    </row>
    <row r="882" spans="6:19">
      <c r="F882" s="140"/>
      <c r="G882" s="140"/>
      <c r="R882" s="140"/>
      <c r="S882" s="140"/>
    </row>
    <row r="883" spans="6:19">
      <c r="F883" s="140"/>
      <c r="G883" s="140"/>
      <c r="R883" s="140"/>
      <c r="S883" s="140"/>
    </row>
    <row r="884" spans="6:19">
      <c r="F884" s="140"/>
      <c r="G884" s="140"/>
      <c r="R884" s="140"/>
      <c r="S884" s="140"/>
    </row>
    <row r="885" spans="6:19">
      <c r="F885" s="140"/>
      <c r="G885" s="140"/>
      <c r="R885" s="140"/>
      <c r="S885" s="140"/>
    </row>
    <row r="886" spans="6:19">
      <c r="F886" s="140"/>
      <c r="G886" s="140"/>
      <c r="R886" s="140"/>
      <c r="S886" s="140"/>
    </row>
    <row r="887" spans="6:19">
      <c r="F887" s="140"/>
      <c r="G887" s="140"/>
      <c r="R887" s="140"/>
      <c r="S887" s="140"/>
    </row>
    <row r="888" spans="6:19">
      <c r="F888" s="140"/>
      <c r="G888" s="140"/>
      <c r="R888" s="140"/>
      <c r="S888" s="140"/>
    </row>
    <row r="889" spans="6:19">
      <c r="F889" s="140"/>
      <c r="G889" s="140"/>
      <c r="R889" s="140"/>
      <c r="S889" s="140"/>
    </row>
    <row r="890" spans="6:19">
      <c r="F890" s="140"/>
      <c r="G890" s="140"/>
      <c r="R890" s="140"/>
      <c r="S890" s="140"/>
    </row>
    <row r="891" spans="6:19">
      <c r="F891" s="140"/>
      <c r="G891" s="140"/>
      <c r="R891" s="140"/>
      <c r="S891" s="140"/>
    </row>
    <row r="892" spans="6:19">
      <c r="F892" s="140"/>
      <c r="G892" s="140"/>
      <c r="R892" s="140"/>
      <c r="S892" s="140"/>
    </row>
    <row r="893" spans="6:19">
      <c r="F893" s="140"/>
      <c r="G893" s="140"/>
      <c r="R893" s="140"/>
      <c r="S893" s="140"/>
    </row>
    <row r="894" spans="6:19">
      <c r="F894" s="140"/>
      <c r="G894" s="140"/>
      <c r="R894" s="140"/>
      <c r="S894" s="140"/>
    </row>
    <row r="895" spans="6:19">
      <c r="F895" s="140"/>
      <c r="G895" s="140"/>
      <c r="R895" s="140"/>
      <c r="S895" s="140"/>
    </row>
    <row r="896" spans="6:19">
      <c r="F896" s="140"/>
      <c r="G896" s="140"/>
      <c r="R896" s="140"/>
      <c r="S896" s="140"/>
    </row>
    <row r="897" spans="6:19">
      <c r="F897" s="140"/>
      <c r="G897" s="140"/>
      <c r="R897" s="140"/>
      <c r="S897" s="140"/>
    </row>
    <row r="898" spans="6:19">
      <c r="F898" s="140"/>
      <c r="G898" s="140"/>
      <c r="R898" s="140"/>
      <c r="S898" s="140"/>
    </row>
    <row r="899" spans="6:19">
      <c r="F899" s="140"/>
      <c r="G899" s="140"/>
      <c r="R899" s="140"/>
      <c r="S899" s="140"/>
    </row>
    <row r="900" spans="6:19">
      <c r="F900" s="140"/>
      <c r="G900" s="140"/>
      <c r="R900" s="140"/>
      <c r="S900" s="140"/>
    </row>
    <row r="901" spans="6:19">
      <c r="F901" s="140"/>
      <c r="G901" s="140"/>
      <c r="R901" s="140"/>
      <c r="S901" s="140"/>
    </row>
    <row r="902" spans="6:19">
      <c r="F902" s="140"/>
      <c r="G902" s="140"/>
      <c r="R902" s="140"/>
      <c r="S902" s="140"/>
    </row>
    <row r="903" spans="6:19">
      <c r="F903" s="140"/>
      <c r="G903" s="140"/>
      <c r="R903" s="140"/>
      <c r="S903" s="140"/>
    </row>
    <row r="904" spans="6:19">
      <c r="F904" s="140"/>
      <c r="G904" s="140"/>
      <c r="R904" s="140"/>
      <c r="S904" s="140"/>
    </row>
    <row r="905" spans="6:19">
      <c r="F905" s="140"/>
      <c r="G905" s="140"/>
      <c r="R905" s="140"/>
      <c r="S905" s="140"/>
    </row>
    <row r="906" spans="6:19">
      <c r="F906" s="140"/>
      <c r="G906" s="140"/>
      <c r="R906" s="140"/>
      <c r="S906" s="140"/>
    </row>
    <row r="907" spans="6:19">
      <c r="F907" s="140"/>
      <c r="G907" s="140"/>
      <c r="R907" s="140"/>
      <c r="S907" s="140"/>
    </row>
    <row r="908" spans="6:19">
      <c r="F908" s="140"/>
      <c r="G908" s="140"/>
      <c r="R908" s="140"/>
      <c r="S908" s="140"/>
    </row>
    <row r="909" spans="6:19">
      <c r="F909" s="140"/>
      <c r="G909" s="140"/>
      <c r="R909" s="140"/>
      <c r="S909" s="140"/>
    </row>
    <row r="910" spans="6:19">
      <c r="F910" s="140"/>
      <c r="G910" s="140"/>
      <c r="R910" s="140"/>
      <c r="S910" s="140"/>
    </row>
    <row r="911" spans="6:19">
      <c r="F911" s="140"/>
      <c r="G911" s="140"/>
      <c r="R911" s="140"/>
      <c r="S911" s="140"/>
    </row>
    <row r="912" spans="6:19">
      <c r="F912" s="140"/>
      <c r="G912" s="140"/>
      <c r="R912" s="140"/>
      <c r="S912" s="140"/>
    </row>
    <row r="913" spans="6:19">
      <c r="F913" s="140"/>
      <c r="G913" s="140"/>
      <c r="R913" s="140"/>
      <c r="S913" s="140"/>
    </row>
    <row r="914" spans="6:19">
      <c r="F914" s="140"/>
      <c r="G914" s="140"/>
      <c r="R914" s="140"/>
      <c r="S914" s="140"/>
    </row>
    <row r="915" spans="6:19">
      <c r="F915" s="140"/>
      <c r="G915" s="140"/>
      <c r="R915" s="140"/>
      <c r="S915" s="140"/>
    </row>
    <row r="916" spans="6:19">
      <c r="F916" s="140"/>
      <c r="G916" s="140"/>
      <c r="R916" s="140"/>
      <c r="S916" s="140"/>
    </row>
    <row r="917" spans="6:19">
      <c r="F917" s="140"/>
      <c r="G917" s="140"/>
      <c r="R917" s="140"/>
      <c r="S917" s="140"/>
    </row>
    <row r="918" spans="6:19">
      <c r="F918" s="140"/>
      <c r="G918" s="140"/>
      <c r="R918" s="140"/>
      <c r="S918" s="140"/>
    </row>
    <row r="919" spans="6:19">
      <c r="F919" s="140"/>
      <c r="G919" s="140"/>
      <c r="R919" s="140"/>
      <c r="S919" s="140"/>
    </row>
    <row r="920" spans="6:19">
      <c r="F920" s="140"/>
      <c r="G920" s="140"/>
      <c r="R920" s="140"/>
      <c r="S920" s="140"/>
    </row>
    <row r="921" spans="6:19">
      <c r="F921" s="140"/>
      <c r="G921" s="140"/>
      <c r="R921" s="140"/>
      <c r="S921" s="140"/>
    </row>
    <row r="922" spans="6:19">
      <c r="F922" s="140"/>
      <c r="G922" s="140"/>
      <c r="R922" s="140"/>
      <c r="S922" s="140"/>
    </row>
    <row r="923" spans="6:19">
      <c r="F923" s="140"/>
      <c r="G923" s="140"/>
      <c r="R923" s="140"/>
      <c r="S923" s="140"/>
    </row>
    <row r="924" spans="6:19">
      <c r="F924" s="140"/>
      <c r="G924" s="140"/>
      <c r="R924" s="140"/>
      <c r="S924" s="140"/>
    </row>
    <row r="925" spans="6:19">
      <c r="F925" s="140"/>
      <c r="G925" s="140"/>
      <c r="R925" s="140"/>
      <c r="S925" s="140"/>
    </row>
    <row r="926" spans="6:19">
      <c r="F926" s="140"/>
      <c r="G926" s="140"/>
      <c r="R926" s="140"/>
      <c r="S926" s="140"/>
    </row>
    <row r="927" spans="6:19">
      <c r="F927" s="140"/>
      <c r="G927" s="140"/>
      <c r="R927" s="140"/>
      <c r="S927" s="140"/>
    </row>
    <row r="928" spans="6:19">
      <c r="F928" s="140"/>
      <c r="G928" s="140"/>
      <c r="R928" s="140"/>
      <c r="S928" s="140"/>
    </row>
    <row r="929" spans="6:19">
      <c r="F929" s="140"/>
      <c r="G929" s="140"/>
      <c r="R929" s="140"/>
      <c r="S929" s="140"/>
    </row>
    <row r="930" spans="6:19">
      <c r="F930" s="140"/>
      <c r="G930" s="140"/>
      <c r="R930" s="140"/>
      <c r="S930" s="140"/>
    </row>
    <row r="931" spans="6:19">
      <c r="F931" s="140"/>
      <c r="G931" s="140"/>
      <c r="R931" s="140"/>
      <c r="S931" s="140"/>
    </row>
    <row r="932" spans="6:19">
      <c r="F932" s="140"/>
      <c r="G932" s="140"/>
      <c r="R932" s="140"/>
      <c r="S932" s="140"/>
    </row>
    <row r="933" spans="6:19">
      <c r="F933" s="140"/>
      <c r="G933" s="140"/>
      <c r="R933" s="140"/>
      <c r="S933" s="140"/>
    </row>
    <row r="934" spans="6:19">
      <c r="F934" s="140"/>
      <c r="G934" s="140"/>
      <c r="R934" s="140"/>
      <c r="S934" s="140"/>
    </row>
    <row r="935" spans="6:19">
      <c r="F935" s="140"/>
      <c r="G935" s="140"/>
      <c r="R935" s="140"/>
      <c r="S935" s="140"/>
    </row>
    <row r="936" spans="6:19">
      <c r="F936" s="140"/>
      <c r="G936" s="140"/>
      <c r="R936" s="140"/>
      <c r="S936" s="140"/>
    </row>
    <row r="937" spans="6:19">
      <c r="F937" s="140"/>
      <c r="G937" s="140"/>
      <c r="R937" s="140"/>
      <c r="S937" s="140"/>
    </row>
    <row r="938" spans="6:19">
      <c r="F938" s="140"/>
      <c r="G938" s="140"/>
      <c r="R938" s="140"/>
      <c r="S938" s="140"/>
    </row>
    <row r="939" spans="6:19">
      <c r="F939" s="140"/>
      <c r="G939" s="140"/>
      <c r="R939" s="140"/>
      <c r="S939" s="140"/>
    </row>
    <row r="940" spans="6:19">
      <c r="F940" s="140"/>
      <c r="G940" s="140"/>
      <c r="R940" s="140"/>
      <c r="S940" s="140"/>
    </row>
    <row r="941" spans="6:19">
      <c r="F941" s="140"/>
      <c r="G941" s="140"/>
      <c r="R941" s="140"/>
      <c r="S941" s="140"/>
    </row>
    <row r="942" spans="6:19">
      <c r="F942" s="140"/>
      <c r="G942" s="140"/>
      <c r="R942" s="140"/>
      <c r="S942" s="140"/>
    </row>
    <row r="943" spans="6:19">
      <c r="F943" s="140"/>
      <c r="G943" s="140"/>
      <c r="R943" s="140"/>
      <c r="S943" s="140"/>
    </row>
    <row r="944" spans="6:19">
      <c r="F944" s="140"/>
      <c r="G944" s="140"/>
      <c r="R944" s="140"/>
      <c r="S944" s="140"/>
    </row>
    <row r="945" spans="6:19">
      <c r="F945" s="140"/>
      <c r="G945" s="140"/>
      <c r="R945" s="140"/>
      <c r="S945" s="140"/>
    </row>
    <row r="946" spans="6:19">
      <c r="F946" s="140"/>
      <c r="G946" s="140"/>
      <c r="R946" s="140"/>
      <c r="S946" s="140"/>
    </row>
    <row r="947" spans="6:19">
      <c r="F947" s="140"/>
      <c r="G947" s="140"/>
      <c r="R947" s="140"/>
      <c r="S947" s="140"/>
    </row>
    <row r="948" spans="6:19">
      <c r="F948" s="140"/>
      <c r="G948" s="140"/>
      <c r="R948" s="140"/>
      <c r="S948" s="140"/>
    </row>
    <row r="949" spans="6:19">
      <c r="F949" s="140"/>
      <c r="G949" s="140"/>
      <c r="R949" s="140"/>
      <c r="S949" s="140"/>
    </row>
    <row r="950" spans="6:19">
      <c r="F950" s="140"/>
      <c r="G950" s="140"/>
      <c r="R950" s="140"/>
      <c r="S950" s="140"/>
    </row>
    <row r="951" spans="6:19">
      <c r="F951" s="140"/>
      <c r="G951" s="140"/>
      <c r="R951" s="140"/>
      <c r="S951" s="140"/>
    </row>
    <row r="952" spans="6:19">
      <c r="F952" s="140"/>
      <c r="G952" s="140"/>
      <c r="R952" s="140"/>
      <c r="S952" s="140"/>
    </row>
    <row r="953" spans="6:19">
      <c r="F953" s="140"/>
      <c r="G953" s="140"/>
      <c r="R953" s="140"/>
      <c r="S953" s="140"/>
    </row>
    <row r="954" spans="6:19">
      <c r="F954" s="140"/>
      <c r="G954" s="140"/>
      <c r="R954" s="140"/>
      <c r="S954" s="140"/>
    </row>
    <row r="955" spans="6:19">
      <c r="F955" s="140"/>
      <c r="G955" s="140"/>
      <c r="R955" s="140"/>
      <c r="S955" s="140"/>
    </row>
    <row r="956" spans="6:19">
      <c r="F956" s="140"/>
      <c r="G956" s="140"/>
      <c r="R956" s="140"/>
      <c r="S956" s="140"/>
    </row>
    <row r="957" spans="6:19">
      <c r="F957" s="140"/>
      <c r="G957" s="140"/>
      <c r="R957" s="140"/>
      <c r="S957" s="140"/>
    </row>
    <row r="958" spans="6:19">
      <c r="F958" s="140"/>
      <c r="G958" s="140"/>
      <c r="R958" s="140"/>
      <c r="S958" s="140"/>
    </row>
    <row r="959" spans="6:19">
      <c r="F959" s="140"/>
      <c r="G959" s="140"/>
      <c r="R959" s="140"/>
      <c r="S959" s="140"/>
    </row>
    <row r="960" spans="6:19">
      <c r="F960" s="140"/>
      <c r="G960" s="140"/>
      <c r="R960" s="140"/>
      <c r="S960" s="140"/>
    </row>
    <row r="961" spans="6:19">
      <c r="F961" s="140"/>
      <c r="G961" s="140"/>
      <c r="R961" s="140"/>
      <c r="S961" s="140"/>
    </row>
    <row r="962" spans="6:19">
      <c r="F962" s="140"/>
      <c r="G962" s="140"/>
      <c r="R962" s="140"/>
      <c r="S962" s="140"/>
    </row>
    <row r="963" spans="6:19">
      <c r="F963" s="140"/>
      <c r="G963" s="140"/>
      <c r="R963" s="140"/>
      <c r="S963" s="140"/>
    </row>
    <row r="964" spans="6:19">
      <c r="F964" s="140"/>
      <c r="G964" s="140"/>
      <c r="R964" s="140"/>
      <c r="S964" s="140"/>
    </row>
    <row r="965" spans="6:19">
      <c r="F965" s="140"/>
      <c r="G965" s="140"/>
      <c r="R965" s="140"/>
      <c r="S965" s="140"/>
    </row>
    <row r="966" spans="6:19">
      <c r="F966" s="140"/>
      <c r="G966" s="140"/>
      <c r="R966" s="140"/>
      <c r="S966" s="140"/>
    </row>
    <row r="967" spans="6:19">
      <c r="F967" s="140"/>
      <c r="G967" s="140"/>
      <c r="R967" s="140"/>
      <c r="S967" s="140"/>
    </row>
    <row r="968" spans="6:19">
      <c r="F968" s="140"/>
      <c r="G968" s="140"/>
      <c r="R968" s="140"/>
      <c r="S968" s="140"/>
    </row>
    <row r="969" spans="6:19">
      <c r="F969" s="140"/>
      <c r="G969" s="140"/>
      <c r="R969" s="140"/>
      <c r="S969" s="140"/>
    </row>
    <row r="970" spans="6:19">
      <c r="F970" s="140"/>
      <c r="G970" s="140"/>
      <c r="R970" s="140"/>
      <c r="S970" s="140"/>
    </row>
    <row r="971" spans="6:19">
      <c r="F971" s="140"/>
      <c r="G971" s="140"/>
      <c r="R971" s="140"/>
      <c r="S971" s="140"/>
    </row>
    <row r="972" spans="6:19">
      <c r="F972" s="140"/>
      <c r="G972" s="140"/>
      <c r="R972" s="140"/>
      <c r="S972" s="140"/>
    </row>
    <row r="973" spans="6:19">
      <c r="F973" s="140"/>
      <c r="G973" s="140"/>
      <c r="R973" s="140"/>
      <c r="S973" s="140"/>
    </row>
    <row r="974" spans="6:19">
      <c r="F974" s="140"/>
      <c r="G974" s="140"/>
      <c r="R974" s="140"/>
      <c r="S974" s="140"/>
    </row>
    <row r="975" spans="6:19">
      <c r="F975" s="140"/>
      <c r="G975" s="140"/>
      <c r="R975" s="140"/>
      <c r="S975" s="140"/>
    </row>
    <row r="976" spans="6:19">
      <c r="F976" s="140"/>
      <c r="G976" s="140"/>
      <c r="R976" s="140"/>
      <c r="S976" s="140"/>
    </row>
    <row r="977" spans="6:19">
      <c r="F977" s="140"/>
      <c r="G977" s="140"/>
      <c r="R977" s="140"/>
      <c r="S977" s="140"/>
    </row>
    <row r="978" spans="6:19">
      <c r="F978" s="140"/>
      <c r="G978" s="140"/>
      <c r="R978" s="140"/>
      <c r="S978" s="140"/>
    </row>
    <row r="979" spans="6:19">
      <c r="F979" s="140"/>
      <c r="G979" s="140"/>
      <c r="R979" s="140"/>
      <c r="S979" s="140"/>
    </row>
    <row r="980" spans="6:19">
      <c r="F980" s="140"/>
      <c r="G980" s="140"/>
      <c r="R980" s="140"/>
      <c r="S980" s="140"/>
    </row>
    <row r="981" spans="6:19">
      <c r="F981" s="140"/>
      <c r="G981" s="140"/>
      <c r="R981" s="140"/>
      <c r="S981" s="140"/>
    </row>
    <row r="982" spans="6:19">
      <c r="F982" s="140"/>
      <c r="G982" s="140"/>
      <c r="R982" s="140"/>
      <c r="S982" s="140"/>
    </row>
    <row r="983" spans="6:19">
      <c r="F983" s="140"/>
      <c r="G983" s="140"/>
      <c r="R983" s="140"/>
      <c r="S983" s="140"/>
    </row>
    <row r="984" spans="6:19">
      <c r="F984" s="140"/>
      <c r="G984" s="140"/>
      <c r="R984" s="140"/>
      <c r="S984" s="140"/>
    </row>
    <row r="985" spans="6:19">
      <c r="F985" s="140"/>
      <c r="G985" s="140"/>
      <c r="R985" s="140"/>
      <c r="S985" s="140"/>
    </row>
    <row r="986" spans="6:19">
      <c r="F986" s="140"/>
      <c r="G986" s="140"/>
      <c r="R986" s="140"/>
      <c r="S986" s="140"/>
    </row>
    <row r="987" spans="6:19">
      <c r="F987" s="140"/>
      <c r="G987" s="140"/>
      <c r="R987" s="140"/>
      <c r="S987" s="140"/>
    </row>
    <row r="988" spans="6:19">
      <c r="F988" s="140"/>
      <c r="G988" s="140"/>
      <c r="R988" s="140"/>
      <c r="S988" s="140"/>
    </row>
    <row r="989" spans="6:19">
      <c r="F989" s="140"/>
      <c r="G989" s="140"/>
      <c r="R989" s="140"/>
      <c r="S989" s="140"/>
    </row>
    <row r="990" spans="6:19">
      <c r="F990" s="140"/>
      <c r="G990" s="140"/>
      <c r="R990" s="140"/>
      <c r="S990" s="140"/>
    </row>
    <row r="991" spans="6:19">
      <c r="F991" s="140"/>
      <c r="G991" s="140"/>
      <c r="R991" s="140"/>
      <c r="S991" s="140"/>
    </row>
    <row r="992" spans="6:19">
      <c r="F992" s="140"/>
      <c r="G992" s="140"/>
      <c r="R992" s="140"/>
      <c r="S992" s="140"/>
    </row>
    <row r="993" spans="6:19">
      <c r="F993" s="140"/>
      <c r="G993" s="140"/>
      <c r="R993" s="140"/>
      <c r="S993" s="140"/>
    </row>
    <row r="994" spans="6:19">
      <c r="F994" s="140"/>
      <c r="G994" s="140"/>
      <c r="R994" s="140"/>
      <c r="S994" s="140"/>
    </row>
    <row r="995" spans="6:19">
      <c r="F995" s="140"/>
      <c r="G995" s="140"/>
      <c r="R995" s="140"/>
      <c r="S995" s="140"/>
    </row>
    <row r="996" spans="6:19">
      <c r="F996" s="140"/>
      <c r="G996" s="140"/>
      <c r="R996" s="140"/>
      <c r="S996" s="140"/>
    </row>
    <row r="997" spans="6:19">
      <c r="F997" s="140"/>
      <c r="G997" s="140"/>
      <c r="R997" s="140"/>
      <c r="S997" s="140"/>
    </row>
    <row r="998" spans="6:19">
      <c r="F998" s="140"/>
      <c r="G998" s="140"/>
      <c r="R998" s="140"/>
      <c r="S998" s="140"/>
    </row>
    <row r="999" spans="6:19">
      <c r="F999" s="140"/>
      <c r="G999" s="140"/>
      <c r="R999" s="140"/>
      <c r="S999" s="140"/>
    </row>
    <row r="1000" spans="6:19">
      <c r="F1000" s="140"/>
      <c r="G1000" s="140"/>
      <c r="R1000" s="140"/>
      <c r="S1000" s="140"/>
    </row>
    <row r="1001" spans="6:19">
      <c r="F1001" s="140"/>
      <c r="G1001" s="140"/>
      <c r="R1001" s="140"/>
      <c r="S1001" s="140"/>
    </row>
    <row r="1002" spans="6:19">
      <c r="F1002" s="140"/>
      <c r="G1002" s="140"/>
      <c r="R1002" s="140"/>
      <c r="S1002" s="140"/>
    </row>
    <row r="1003" spans="6:19">
      <c r="F1003" s="140"/>
      <c r="G1003" s="140"/>
      <c r="R1003" s="140"/>
      <c r="S1003" s="140"/>
    </row>
    <row r="1004" spans="6:19">
      <c r="F1004" s="140"/>
      <c r="G1004" s="140"/>
      <c r="R1004" s="140"/>
      <c r="S1004" s="140"/>
    </row>
    <row r="1005" spans="6:19">
      <c r="F1005" s="140"/>
      <c r="G1005" s="140"/>
      <c r="R1005" s="140"/>
      <c r="S1005" s="140"/>
    </row>
    <row r="1006" spans="6:19">
      <c r="F1006" s="140"/>
      <c r="G1006" s="140"/>
      <c r="R1006" s="140"/>
      <c r="S1006" s="140"/>
    </row>
    <row r="1007" spans="6:19">
      <c r="F1007" s="140"/>
      <c r="G1007" s="140"/>
      <c r="R1007" s="140"/>
      <c r="S1007" s="140"/>
    </row>
    <row r="1008" spans="6:19">
      <c r="F1008" s="140"/>
      <c r="G1008" s="140"/>
      <c r="R1008" s="140"/>
      <c r="S1008" s="140"/>
    </row>
    <row r="1009" spans="6:19">
      <c r="F1009" s="140"/>
      <c r="G1009" s="140"/>
      <c r="R1009" s="140"/>
      <c r="S1009" s="140"/>
    </row>
    <row r="1010" spans="6:19">
      <c r="F1010" s="140"/>
      <c r="G1010" s="140"/>
      <c r="R1010" s="140"/>
      <c r="S1010" s="140"/>
    </row>
    <row r="1011" spans="6:19">
      <c r="F1011" s="140"/>
      <c r="G1011" s="140"/>
      <c r="R1011" s="140"/>
      <c r="S1011" s="140"/>
    </row>
    <row r="1012" spans="6:19">
      <c r="F1012" s="140"/>
      <c r="G1012" s="140"/>
      <c r="R1012" s="140"/>
      <c r="S1012" s="140"/>
    </row>
    <row r="1013" spans="6:19">
      <c r="F1013" s="140"/>
      <c r="G1013" s="140"/>
      <c r="R1013" s="140"/>
      <c r="S1013" s="140"/>
    </row>
    <row r="1014" spans="6:19">
      <c r="F1014" s="140"/>
      <c r="G1014" s="140"/>
      <c r="R1014" s="140"/>
      <c r="S1014" s="140"/>
    </row>
  </sheetData>
  <mergeCells count="90">
    <mergeCell ref="AE47:AE51"/>
    <mergeCell ref="A44:A46"/>
    <mergeCell ref="B44:B46"/>
    <mergeCell ref="C44:C46"/>
    <mergeCell ref="D44:D46"/>
    <mergeCell ref="AD44:AD46"/>
    <mergeCell ref="AE44:AE46"/>
    <mergeCell ref="A47:A51"/>
    <mergeCell ref="B47:B51"/>
    <mergeCell ref="C47:C51"/>
    <mergeCell ref="D47:D51"/>
    <mergeCell ref="AD47:AD51"/>
    <mergeCell ref="AE35:AE37"/>
    <mergeCell ref="A38:A40"/>
    <mergeCell ref="B38:B40"/>
    <mergeCell ref="C38:C40"/>
    <mergeCell ref="D38:D40"/>
    <mergeCell ref="AD38:AD40"/>
    <mergeCell ref="AE38:AE40"/>
    <mergeCell ref="A35:A37"/>
    <mergeCell ref="B35:B37"/>
    <mergeCell ref="C35:C37"/>
    <mergeCell ref="D35:D37"/>
    <mergeCell ref="AD35:AD37"/>
    <mergeCell ref="AE31:AE33"/>
    <mergeCell ref="A28:A30"/>
    <mergeCell ref="B28:B30"/>
    <mergeCell ref="C28:C30"/>
    <mergeCell ref="D28:D30"/>
    <mergeCell ref="AD28:AD30"/>
    <mergeCell ref="A31:A33"/>
    <mergeCell ref="B31:B33"/>
    <mergeCell ref="C31:C33"/>
    <mergeCell ref="D31:D33"/>
    <mergeCell ref="AD31:AD33"/>
    <mergeCell ref="AE24:AE26"/>
    <mergeCell ref="AE28:AE30"/>
    <mergeCell ref="A24:A26"/>
    <mergeCell ref="B24:B26"/>
    <mergeCell ref="C24:C26"/>
    <mergeCell ref="D24:D26"/>
    <mergeCell ref="AD24:AD26"/>
    <mergeCell ref="A20:A22"/>
    <mergeCell ref="B20:B22"/>
    <mergeCell ref="C20:C22"/>
    <mergeCell ref="D20:D22"/>
    <mergeCell ref="AD20:AD22"/>
    <mergeCell ref="AE12:AE15"/>
    <mergeCell ref="A16:A19"/>
    <mergeCell ref="B16:B19"/>
    <mergeCell ref="C16:C19"/>
    <mergeCell ref="D16:D19"/>
    <mergeCell ref="AD16:AD19"/>
    <mergeCell ref="AE16:AE19"/>
    <mergeCell ref="AD1:AD2"/>
    <mergeCell ref="AE1:AE2"/>
    <mergeCell ref="B4:B6"/>
    <mergeCell ref="C4:C6"/>
    <mergeCell ref="D4:D6"/>
    <mergeCell ref="AD4:AD6"/>
    <mergeCell ref="AE4:AE6"/>
    <mergeCell ref="R1:AC1"/>
    <mergeCell ref="A3:AE3"/>
    <mergeCell ref="A1:A2"/>
    <mergeCell ref="B1:B2"/>
    <mergeCell ref="C1:C2"/>
    <mergeCell ref="D1:D2"/>
    <mergeCell ref="F1:Q1"/>
    <mergeCell ref="AE41:AE43"/>
    <mergeCell ref="A34:AE34"/>
    <mergeCell ref="A27:AE27"/>
    <mergeCell ref="A23:AE23"/>
    <mergeCell ref="A11:AE11"/>
    <mergeCell ref="A41:A43"/>
    <mergeCell ref="B41:B43"/>
    <mergeCell ref="C41:C43"/>
    <mergeCell ref="D41:D43"/>
    <mergeCell ref="AD41:AD43"/>
    <mergeCell ref="A12:A15"/>
    <mergeCell ref="B12:B15"/>
    <mergeCell ref="C12:C15"/>
    <mergeCell ref="D12:D15"/>
    <mergeCell ref="AE20:AE22"/>
    <mergeCell ref="AD12:AD15"/>
    <mergeCell ref="AE7:AE10"/>
    <mergeCell ref="A7:A10"/>
    <mergeCell ref="B7:B10"/>
    <mergeCell ref="C7:C10"/>
    <mergeCell ref="D7:D10"/>
    <mergeCell ref="AD7:AD10"/>
  </mergeCells>
  <conditionalFormatting sqref="R1015:R65566">
    <cfRule type="expression" dxfId="12" priority="714" stopIfTrue="1">
      <formula>OR(R1016="greem",R1016="green ")</formula>
    </cfRule>
    <cfRule type="expression" dxfId="11" priority="715" stopIfTrue="1">
      <formula>OR(R1016="amber",R1016="amber ")</formula>
    </cfRule>
  </conditionalFormatting>
  <conditionalFormatting sqref="S20:S22 W24:W26 W48:W50 T21:T22 AE44:AE46 R18:R20 W29 W32 AC36:AC37 Z32 AA35:AC35 T35 W36 AA38:AC38 W45 AC45:AC51 AA44:AC44 V35 V38 V44 Z36 Z29 X35:Y35 X38:Y38 X44:Y44 Z45 Z48:Z50 T25:AC25 V41:AC41 R39 V39:X39 Z39 AB39 T38:T39 T41:T42 T44 AC29:AC30 AC32:AC33 W21:W22 Z24:Z26 X20:AD22 AC24:AC26 D24 E22 E51 E30 E33 H46 E37 E46 H21:R21 O46:P46 E40:E43 G20:G22 H21:H22 I20:J22 K21:K22 L20:Q22 F18:F22 F20:AC20 K28:K33 N28:N33 O35:Q35 H35 O38:Q38 K35:K51 O44:Q44 J35 J38 J44 L35:M35 L38:M38 L44:M44 J41:R41 F39 J39:L39 N35:N51 P39 F41:F42 D4:Q7 G5:AC5 T12:T14 T16:T19 H37:H44 AC39:AC43 R22:T22 R24:AC24 W12:AC19 E24:Q26 D12:S19 Q19:Q22 Q28:Q33 Q35:Q51 G42 I42:AB42 J46 R26:AC26 U12:V22 W6:AC7 E8:AC10 R4:AC4 R6:V6">
    <cfRule type="cellIs" dxfId="10" priority="711" stopIfTrue="1" operator="equal">
      <formula>"green"</formula>
    </cfRule>
    <cfRule type="cellIs" dxfId="9" priority="712" stopIfTrue="1" operator="equal">
      <formula>"amber"</formula>
    </cfRule>
    <cfRule type="cellIs" dxfId="8" priority="713" stopIfTrue="1" operator="equal">
      <formula>"red"</formula>
    </cfRule>
  </conditionalFormatting>
  <conditionalFormatting sqref="Z25 AC25 AA35:AC35 AA38:AC38 V35 V47 W19:W22 X35:Y35 AA44:AC44 V38 W25:W26 T35:T36 T38:T39 T44:T45 T19:T22 T24:T26 E35:Q51 X44:Y44 X38:Y38 Y40:Y42 D31:D33 D35:D48 D28:E28 E29:E33 R48:AC50 H15 R39:AC39 D41:Q43 R41:AC42 R32:AC32 K19:K22 H19:H22 Q24:Q26 K25:K26 H24:H26 J36:AC36 I42:AC42 H45:AC45 W15 AA40:AA42 AA37:AB37 AC19 AC15 R29:AC29 I22:AC22 W51:AB51 Z15 Z19 Y40:AA40 Z43 W30:AB30 K15 F22 N15 N19 N25:N26 Q15 Q19 F28:Q33 Q26:AC26 T47:T50 V44 F10:AA10 F6:AB6">
    <cfRule type="cellIs" dxfId="7" priority="708" stopIfTrue="1" operator="equal">
      <formula>"GREEN"</formula>
    </cfRule>
    <cfRule type="cellIs" dxfId="6" priority="709" stopIfTrue="1" operator="equal">
      <formula>"AMBER"</formula>
    </cfRule>
    <cfRule type="cellIs" dxfId="5" priority="710" stopIfTrue="1" operator="equal">
      <formula>"RED"</formula>
    </cfRule>
  </conditionalFormatting>
  <conditionalFormatting sqref="F1015:F65566">
    <cfRule type="expression" dxfId="4" priority="706" stopIfTrue="1">
      <formula>OR(F1016="greem",F1016="green ")</formula>
    </cfRule>
    <cfRule type="expression" dxfId="3" priority="707" stopIfTrue="1">
      <formula>OR(F1016="amber",F1016="amber ")</formula>
    </cfRule>
  </conditionalFormatting>
  <pageMargins left="0.31496062992125984" right="0.19685039370078741" top="0.39370078740157483" bottom="0.39370078740157483" header="0.15748031496062992" footer="0.15748031496062992"/>
  <pageSetup paperSize="9" scale="44" fitToHeight="2" orientation="landscape" r:id="rId1"/>
  <headerFooter alignWithMargins="0">
    <oddHeader>&amp;L&amp;"Arial,Bold"&amp;12Golden Jubilee Conference Hotel&amp;C&amp;"Arial,Bold"&amp;14Corporate Balanced Scorecard 2016-17&amp;R&amp;"Arial,Bold"&amp;12Appendix 1</oddHeader>
    <oddFooter>&amp;CPage &amp;P</oddFooter>
  </headerFooter>
  <rowBreaks count="1" manualBreakCount="1">
    <brk id="33"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GJNH</vt:lpstr>
      <vt:lpstr>GJNH Bed Occupancy &amp; Wait List</vt:lpstr>
      <vt:lpstr>GJ Research Institute</vt:lpstr>
      <vt:lpstr>GJ Conference Hotel</vt:lpstr>
      <vt:lpstr>'GJ Conference Hotel'!Print_Area</vt:lpstr>
      <vt:lpstr>'GJ Research Institute'!Print_Area</vt:lpstr>
      <vt:lpstr>GJNH!Print_Area</vt:lpstr>
      <vt:lpstr>'GJNH Bed Occupancy &amp; Wait List'!Print_Area</vt:lpstr>
      <vt:lpstr>'GJ Conference Hotel'!Print_Titles</vt:lpstr>
      <vt:lpstr>'GJ Research Institute'!Print_Titles</vt:lpstr>
      <vt:lpstr>GJNH!Print_Titles</vt:lpstr>
      <vt:lpstr>'GJNH Bed Occupancy &amp; Wait List'!Print_Titles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mccanna</cp:lastModifiedBy>
  <cp:lastPrinted>2017-10-05T08:46:38Z</cp:lastPrinted>
  <dcterms:created xsi:type="dcterms:W3CDTF">2007-02-25T21:51:48Z</dcterms:created>
  <dcterms:modified xsi:type="dcterms:W3CDTF">2017-10-10T12:38:36Z</dcterms:modified>
</cp:coreProperties>
</file>