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3.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4.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5.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Performance&amp;Planning\Common\Performance Management\Performance &amp; Planning Papers (2019)\07-(Jul)\Item 3 Performance Review\"/>
    </mc:Choice>
  </mc:AlternateContent>
  <bookViews>
    <workbookView xWindow="1260" yWindow="975" windowWidth="24240" windowHeight="12210" tabRatio="816" firstSheet="1" activeTab="1"/>
  </bookViews>
  <sheets>
    <sheet name="Data" sheetId="31" state="hidden" r:id="rId1"/>
    <sheet name="GJNH" sheetId="32" r:id="rId2"/>
    <sheet name="Bed Occupancy &amp; Waiting Lists" sheetId="30" r:id="rId3"/>
    <sheet name="DOSA &amp; Cancellation" sheetId="28" r:id="rId4"/>
    <sheet name="GJ Conference Hotel" sheetId="33" r:id="rId5"/>
    <sheet name="Inactive KPIs" sheetId="78" state="hidden" r:id="rId6"/>
  </sheets>
  <definedNames>
    <definedName name="_xlnm._FilterDatabase" localSheetId="0" hidden="1">Data!$A$5:$MM$68</definedName>
    <definedName name="Adv_Vac">#REF!</definedName>
    <definedName name="BOCC_Acute">#REF!</definedName>
    <definedName name="BOCC_Car">#REF!</definedName>
    <definedName name="BOCC_CC">#REF!</definedName>
    <definedName name="BOCC_CCU">#REF!</definedName>
    <definedName name="BOCC_HDU2">#REF!</definedName>
    <definedName name="BOCC_HDU3">#REF!</definedName>
    <definedName name="BOCC_ICU1">#REF!</definedName>
    <definedName name="BOCC_ICU2">#REF!</definedName>
    <definedName name="BOCC_NSD">#REF!</definedName>
    <definedName name="BOCC_W2C">#REF!</definedName>
    <definedName name="BOCC_W2D">#REF!</definedName>
    <definedName name="BOCC_W2E">#REF!</definedName>
    <definedName name="BOCC_W2W">#REF!</definedName>
    <definedName name="BOCC_W3E">#REF!</definedName>
    <definedName name="BOCC_W3W">#REF!</definedName>
    <definedName name="Budget">#REF!</definedName>
    <definedName name="Bully">#REF!</definedName>
    <definedName name="CANC_Cardiac">#REF!</definedName>
    <definedName name="CANC_Cardio">#REF!</definedName>
    <definedName name="CANC_Endo">#REF!</definedName>
    <definedName name="CANC_GNS">#REF!</definedName>
    <definedName name="CANC_Oph">#REF!</definedName>
    <definedName name="CANC_Ortho">#REF!</definedName>
    <definedName name="CANC_Plastic">#REF!</definedName>
    <definedName name="CANC_Thor">#REF!</definedName>
    <definedName name="Cancer31">#REF!</definedName>
    <definedName name="CDiff">#REF!</definedName>
    <definedName name="Complaints1">#REF!</definedName>
    <definedName name="Complaints2">#REF!</definedName>
    <definedName name="Complaints3">#REF!</definedName>
    <definedName name="Disciplin">#REF!</definedName>
    <definedName name="DOSA_Car">#REF!</definedName>
    <definedName name="DOSA_Ort">#REF!</definedName>
    <definedName name="DOSA_Tho">#REF!</definedName>
    <definedName name="Efficiency">#REF!</definedName>
    <definedName name="Efficiency_Tar">#REF!</definedName>
    <definedName name="EHealth">#REF!</definedName>
    <definedName name="Forecast">#REF!</definedName>
    <definedName name="Grievance">#REF!</definedName>
    <definedName name="H_Bednight">#REF!</definedName>
    <definedName name="H_BOCC">#REF!</definedName>
    <definedName name="H_Complaints">#REF!</definedName>
    <definedName name="H_ConfU">#REF!</definedName>
    <definedName name="H_Deleg">#REF!</definedName>
    <definedName name="H_Income">#REF!</definedName>
    <definedName name="H_NFprof">#REF!</definedName>
    <definedName name="H_Profit">#REF!</definedName>
    <definedName name="H_ProQ">#REF!</definedName>
    <definedName name="H_Sick">#REF!</definedName>
    <definedName name="H_TURAS">#REF!</definedName>
    <definedName name="Job_RNM">#REF!</definedName>
    <definedName name="Job_SAS">#REF!</definedName>
    <definedName name="Job_Surg">#REF!</definedName>
    <definedName name="L1Sig">#REF!</definedName>
    <definedName name="Loc_Sick">#REF!</definedName>
    <definedName name="Med_App_Form">#REF!</definedName>
    <definedName name="Med_App_Int">#REF!</definedName>
    <definedName name="MRSA">#REF!</definedName>
    <definedName name="Nurse">#REF!</definedName>
    <definedName name="_xlnm.Print_Area" localSheetId="2">'Bed Occupancy &amp; Waiting Lists'!$A$1:$F$210</definedName>
    <definedName name="_xlnm.Print_Area" localSheetId="3">'DOSA &amp; Cancellation'!$A$1:$G$138</definedName>
    <definedName name="_xlnm.Print_Area" localSheetId="4">'GJ Conference Hotel'!$A$1:$F$139</definedName>
    <definedName name="_xlnm.Print_Area" localSheetId="1">GJNH!$A$1:$F$297</definedName>
    <definedName name="R_App30">#REF!</definedName>
    <definedName name="R_Income">#REF!</definedName>
    <definedName name="R_MDT">#REF!</definedName>
    <definedName name="R_Motion">#REF!</definedName>
    <definedName name="R_OCC_CSC">#REF!</definedName>
    <definedName name="R_OCC_Res">#REF!</definedName>
    <definedName name="R_ProjApp">#REF!</definedName>
    <definedName name="R_Rec">#REF!</definedName>
    <definedName name="SoT_HL">#REF!</definedName>
    <definedName name="SoT_Out">#REF!</definedName>
    <definedName name="SWISS">#REF!</definedName>
    <definedName name="TTG">#REF!</definedName>
    <definedName name="TTG_12wks">#REF!</definedName>
    <definedName name="TURAS">#REF!</definedName>
    <definedName name="Vac_Rec">#REF!</definedName>
    <definedName name="Var_IPDC">#REF!</definedName>
    <definedName name="Var_Rad">#REF!</definedName>
    <definedName name="WL_Audit">#REF!</definedName>
  </definedNames>
  <calcPr calcId="162913"/>
</workbook>
</file>

<file path=xl/calcChain.xml><?xml version="1.0" encoding="utf-8"?>
<calcChain xmlns="http://schemas.openxmlformats.org/spreadsheetml/2006/main">
  <c r="E261" i="32" l="1"/>
  <c r="E260" i="32"/>
  <c r="E259" i="32"/>
  <c r="E258" i="32"/>
  <c r="E257" i="32"/>
  <c r="E256" i="32"/>
  <c r="E255" i="32"/>
  <c r="E254" i="32"/>
  <c r="E253" i="32"/>
  <c r="E252" i="32"/>
  <c r="E251" i="32"/>
  <c r="E250" i="32"/>
  <c r="E225" i="32"/>
  <c r="E236" i="32"/>
  <c r="E235" i="32"/>
  <c r="E234" i="32"/>
  <c r="E233" i="32"/>
  <c r="E232" i="32"/>
  <c r="E231" i="32"/>
  <c r="E230" i="32"/>
  <c r="E229" i="32"/>
  <c r="E228" i="32"/>
  <c r="E227" i="32"/>
  <c r="E226" i="32"/>
  <c r="E224" i="32"/>
  <c r="E223" i="32"/>
  <c r="E222" i="32"/>
  <c r="E221" i="32"/>
  <c r="E220" i="32"/>
  <c r="E219" i="32"/>
  <c r="E218" i="32"/>
  <c r="E217" i="32"/>
  <c r="E216" i="32"/>
  <c r="E215" i="32"/>
  <c r="E214" i="32"/>
  <c r="E213" i="32"/>
  <c r="E86" i="32"/>
  <c r="E85" i="32"/>
  <c r="E84" i="32"/>
  <c r="E83" i="32"/>
  <c r="E82" i="32"/>
  <c r="E81" i="32"/>
  <c r="E80" i="32"/>
  <c r="E79" i="32"/>
  <c r="E78" i="32"/>
  <c r="E77" i="32"/>
  <c r="AB43" i="31" l="1"/>
  <c r="HO45" i="31" l="1"/>
  <c r="HI45" i="31"/>
  <c r="HG45" i="31"/>
  <c r="GW45" i="31"/>
  <c r="E39" i="32" l="1"/>
  <c r="E38" i="32"/>
  <c r="E37" i="32"/>
  <c r="E36" i="32"/>
  <c r="E35" i="32"/>
  <c r="E34" i="32"/>
  <c r="E33" i="32"/>
  <c r="E32" i="32"/>
  <c r="E31" i="32"/>
  <c r="E30" i="32"/>
  <c r="E29" i="32"/>
  <c r="E28" i="32"/>
  <c r="E26" i="32"/>
  <c r="E25" i="32"/>
  <c r="E24" i="32"/>
  <c r="E23" i="32"/>
  <c r="E22" i="32"/>
  <c r="E21" i="32"/>
  <c r="E20" i="32"/>
  <c r="E19" i="32"/>
  <c r="E18" i="32"/>
  <c r="E17" i="32"/>
  <c r="E16" i="32"/>
  <c r="E14" i="32"/>
  <c r="E13" i="32"/>
  <c r="E12" i="32"/>
  <c r="E11" i="32"/>
  <c r="E10" i="32"/>
  <c r="E9" i="32"/>
  <c r="E8" i="32"/>
  <c r="E7" i="32"/>
  <c r="E6" i="32"/>
  <c r="E5" i="32"/>
  <c r="E4" i="32"/>
  <c r="E124" i="32" l="1"/>
  <c r="E123" i="32"/>
  <c r="E62" i="78" l="1"/>
  <c r="E61" i="78"/>
  <c r="E60" i="78"/>
  <c r="E59" i="78"/>
  <c r="E58" i="78"/>
  <c r="E57" i="78"/>
  <c r="E56" i="78"/>
  <c r="E55" i="78"/>
  <c r="E54" i="78"/>
  <c r="E53" i="78"/>
  <c r="E52" i="78"/>
  <c r="E51" i="78"/>
  <c r="E88" i="32"/>
  <c r="E65" i="32"/>
  <c r="E66" i="32"/>
  <c r="E67" i="32"/>
  <c r="E68" i="32"/>
  <c r="E69" i="32"/>
  <c r="E71" i="32"/>
  <c r="E74" i="32"/>
  <c r="E64" i="32"/>
  <c r="E55" i="32"/>
  <c r="E56" i="32"/>
  <c r="E57" i="32"/>
  <c r="E59" i="32"/>
  <c r="E62" i="32"/>
  <c r="E53" i="32"/>
  <c r="E54" i="32"/>
  <c r="E52" i="32"/>
  <c r="E125" i="32"/>
  <c r="E73" i="32"/>
  <c r="E61" i="32"/>
  <c r="E27" i="32" l="1"/>
  <c r="E15" i="32"/>
</calcChain>
</file>

<file path=xl/comments1.xml><?xml version="1.0" encoding="utf-8"?>
<comments xmlns="http://schemas.openxmlformats.org/spreadsheetml/2006/main">
  <authors>
    <author>Brysong</author>
  </authors>
  <commentList>
    <comment ref="JP7" authorId="0" shapeId="0">
      <text>
        <r>
          <rPr>
            <b/>
            <sz val="9"/>
            <color indexed="81"/>
            <rFont val="Tahoma"/>
            <family val="2"/>
          </rPr>
          <t>Brysong:</t>
        </r>
        <r>
          <rPr>
            <sz val="9"/>
            <color indexed="81"/>
            <rFont val="Tahoma"/>
            <family val="2"/>
          </rPr>
          <t xml:space="preserve">
Data estimated as reported quarterly and created "issues" on charts.</t>
        </r>
      </text>
    </comment>
    <comment ref="JP8" authorId="0" shapeId="0">
      <text>
        <r>
          <rPr>
            <b/>
            <sz val="9"/>
            <color indexed="81"/>
            <rFont val="Tahoma"/>
            <family val="2"/>
          </rPr>
          <t>Brysong:</t>
        </r>
        <r>
          <rPr>
            <sz val="9"/>
            <color indexed="81"/>
            <rFont val="Tahoma"/>
            <family val="2"/>
          </rPr>
          <t xml:space="preserve">
Data estimated as reported quarterly and created "issues" on charts.</t>
        </r>
      </text>
    </comment>
    <comment ref="JP10" authorId="0" shapeId="0">
      <text>
        <r>
          <rPr>
            <b/>
            <sz val="9"/>
            <color indexed="81"/>
            <rFont val="Tahoma"/>
            <family val="2"/>
          </rPr>
          <t>Brysong:</t>
        </r>
        <r>
          <rPr>
            <sz val="9"/>
            <color indexed="81"/>
            <rFont val="Tahoma"/>
            <family val="2"/>
          </rPr>
          <t xml:space="preserve">
Data estimated as reported quarterly and created "issues" on charts.</t>
        </r>
      </text>
    </comment>
    <comment ref="JP11" authorId="0" shapeId="0">
      <text>
        <r>
          <rPr>
            <b/>
            <sz val="9"/>
            <color indexed="81"/>
            <rFont val="Tahoma"/>
            <family val="2"/>
          </rPr>
          <t>Brysong:</t>
        </r>
        <r>
          <rPr>
            <sz val="9"/>
            <color indexed="81"/>
            <rFont val="Tahoma"/>
            <family val="2"/>
          </rPr>
          <t xml:space="preserve">
Data estimated as reported quarterly and created "issues" on charts.</t>
        </r>
      </text>
    </comment>
    <comment ref="JP13" authorId="0" shapeId="0">
      <text>
        <r>
          <rPr>
            <b/>
            <sz val="9"/>
            <color indexed="81"/>
            <rFont val="Tahoma"/>
            <family val="2"/>
          </rPr>
          <t>Brysong:</t>
        </r>
        <r>
          <rPr>
            <sz val="9"/>
            <color indexed="81"/>
            <rFont val="Tahoma"/>
            <family val="2"/>
          </rPr>
          <t xml:space="preserve">
Data estimated as reported quarterly and created "issues" on charts.</t>
        </r>
      </text>
    </comment>
    <comment ref="JP14" authorId="0" shapeId="0">
      <text>
        <r>
          <rPr>
            <b/>
            <sz val="9"/>
            <color indexed="81"/>
            <rFont val="Tahoma"/>
            <family val="2"/>
          </rPr>
          <t>Brysong:</t>
        </r>
        <r>
          <rPr>
            <sz val="9"/>
            <color indexed="81"/>
            <rFont val="Tahoma"/>
            <family val="2"/>
          </rPr>
          <t xml:space="preserve">
Data estimated as reported quarterly and created "issues" on charts.</t>
        </r>
      </text>
    </comment>
    <comment ref="JP16" authorId="0" shapeId="0">
      <text>
        <r>
          <rPr>
            <b/>
            <sz val="9"/>
            <color indexed="81"/>
            <rFont val="Tahoma"/>
            <family val="2"/>
          </rPr>
          <t>Brysong:</t>
        </r>
        <r>
          <rPr>
            <sz val="9"/>
            <color indexed="81"/>
            <rFont val="Tahoma"/>
            <family val="2"/>
          </rPr>
          <t xml:space="preserve">
Data estimated as reported quarterly and created "issues" on charts.</t>
        </r>
      </text>
    </comment>
    <comment ref="JP17" authorId="0" shapeId="0">
      <text>
        <r>
          <rPr>
            <b/>
            <sz val="9"/>
            <color indexed="81"/>
            <rFont val="Tahoma"/>
            <family val="2"/>
          </rPr>
          <t>Brysong:</t>
        </r>
        <r>
          <rPr>
            <sz val="9"/>
            <color indexed="81"/>
            <rFont val="Tahoma"/>
            <family val="2"/>
          </rPr>
          <t xml:space="preserve">
Data estimated as reported quarterly and created "issues" on charts.</t>
        </r>
      </text>
    </comment>
    <comment ref="LY45" authorId="0" shapeId="0">
      <text>
        <r>
          <rPr>
            <b/>
            <sz val="9"/>
            <color indexed="81"/>
            <rFont val="Tahoma"/>
            <family val="2"/>
          </rPr>
          <t>Brysong:</t>
        </r>
        <r>
          <rPr>
            <sz val="9"/>
            <color indexed="81"/>
            <rFont val="Tahoma"/>
            <family val="2"/>
          </rPr>
          <t xml:space="preserve">
Estimate from year end target</t>
        </r>
      </text>
    </comment>
    <comment ref="LY57" authorId="0" shapeId="0">
      <text>
        <r>
          <rPr>
            <b/>
            <sz val="9"/>
            <color indexed="81"/>
            <rFont val="Tahoma"/>
            <family val="2"/>
          </rPr>
          <t>Brysong:</t>
        </r>
        <r>
          <rPr>
            <sz val="9"/>
            <color indexed="81"/>
            <rFont val="Tahoma"/>
            <family val="2"/>
          </rPr>
          <t xml:space="preserve">
Estimated from year end target</t>
        </r>
      </text>
    </comment>
  </commentList>
</comments>
</file>

<file path=xl/sharedStrings.xml><?xml version="1.0" encoding="utf-8"?>
<sst xmlns="http://schemas.openxmlformats.org/spreadsheetml/2006/main" count="1257" uniqueCount="471">
  <si>
    <t>CLINICAL GOVERNANCE:  Meeting the requirements of the Infection Control Programme</t>
  </si>
  <si>
    <r>
      <t>STAFF GOVERNANCE</t>
    </r>
    <r>
      <rPr>
        <b/>
        <sz val="12"/>
        <rFont val="Arial"/>
        <family val="2"/>
      </rPr>
      <t>:  Appropriately trained</t>
    </r>
  </si>
  <si>
    <r>
      <t>STAFF GOVERNANCE</t>
    </r>
    <r>
      <rPr>
        <b/>
        <sz val="12"/>
        <rFont val="Arial"/>
        <family val="2"/>
      </rPr>
      <t>:  Safe and Healthy Work Environment</t>
    </r>
  </si>
  <si>
    <t>KPI No</t>
  </si>
  <si>
    <r>
      <t>STAFF GOVERNANCE</t>
    </r>
    <r>
      <rPr>
        <b/>
        <sz val="12"/>
        <rFont val="Arial"/>
        <family val="2"/>
      </rPr>
      <t>:  Treated Fairly and Consistently</t>
    </r>
  </si>
  <si>
    <t>Target</t>
  </si>
  <si>
    <t>Variance</t>
  </si>
  <si>
    <t>Green Threshold</t>
  </si>
  <si>
    <t>Red Threshold</t>
  </si>
  <si>
    <t>CRITICAL CARE WARD BED OCCUPANCY</t>
  </si>
  <si>
    <t>WAITING LIST</t>
  </si>
  <si>
    <t>5.1.1</t>
  </si>
  <si>
    <t>5.1.2</t>
  </si>
  <si>
    <t>5.1.3</t>
  </si>
  <si>
    <t>5.1.4</t>
  </si>
  <si>
    <t>5.1.5</t>
  </si>
  <si>
    <t>5.2.1</t>
  </si>
  <si>
    <t>5.2.2</t>
  </si>
  <si>
    <t>5.2.3</t>
  </si>
  <si>
    <t>5.3.1</t>
  </si>
  <si>
    <t>5.3.2</t>
  </si>
  <si>
    <t>5.3.3</t>
  </si>
  <si>
    <t>5.3.4</t>
  </si>
  <si>
    <t>CLINICAL GOVERNANCE: Deliver a service which is clinically safe and effective, supported by the organisations clinical governance and risk management activities.</t>
  </si>
  <si>
    <r>
      <t xml:space="preserve">OPERATIONAL GOVERNANCE: </t>
    </r>
    <r>
      <rPr>
        <b/>
        <sz val="11"/>
        <rFont val="Arial"/>
        <family val="2"/>
      </rPr>
      <t>We are operationally effective and deliver a value for money service</t>
    </r>
  </si>
  <si>
    <r>
      <t>FINANCIAL GOVERNANCE:</t>
    </r>
    <r>
      <rPr>
        <b/>
        <sz val="12"/>
        <rFont val="Arial"/>
        <family val="2"/>
      </rPr>
      <t xml:space="preserve"> Ensure delivery of service within agreed resources</t>
    </r>
  </si>
  <si>
    <t>ACUTE WARD BED OCCUPANCY</t>
  </si>
  <si>
    <t>No complaints</t>
  </si>
  <si>
    <t>N/A</t>
  </si>
  <si>
    <t>2.4.1</t>
  </si>
  <si>
    <t>2.4.2</t>
  </si>
  <si>
    <t>Narrative</t>
  </si>
  <si>
    <t>Charts</t>
  </si>
  <si>
    <t>KPI Descriptor</t>
  </si>
  <si>
    <t>Day of Surgery Admissions</t>
  </si>
  <si>
    <t>4.1.1</t>
  </si>
  <si>
    <t>4.1.2</t>
  </si>
  <si>
    <t>4.2.1</t>
  </si>
  <si>
    <t>4.2.2</t>
  </si>
  <si>
    <t>1.4.1</t>
  </si>
  <si>
    <t>1.4.2</t>
  </si>
  <si>
    <t>1.4.3</t>
  </si>
  <si>
    <t>RAG Status</t>
  </si>
  <si>
    <r>
      <t xml:space="preserve">NSD
</t>
    </r>
    <r>
      <rPr>
        <sz val="11"/>
        <rFont val="Arial"/>
        <family val="2"/>
      </rPr>
      <t xml:space="preserve">&gt;90.1% = R    
86-90%= G 
78-85.9% = A 
&lt;77.9% = B </t>
    </r>
  </si>
  <si>
    <r>
      <t xml:space="preserve">Ward 2 East
</t>
    </r>
    <r>
      <rPr>
        <sz val="11"/>
        <rFont val="Arial"/>
        <family val="2"/>
      </rPr>
      <t xml:space="preserve">
&gt;90.1% = R    
86-90%= G 
78-85.9% = A 
&lt;77.9% = B </t>
    </r>
  </si>
  <si>
    <r>
      <t xml:space="preserve">Ward 2 West
</t>
    </r>
    <r>
      <rPr>
        <sz val="11"/>
        <rFont val="Arial"/>
        <family val="2"/>
      </rPr>
      <t xml:space="preserve">&gt;90.1% = R    
86-90%= G 
78-85.9% = A 
&lt;77.9% = B </t>
    </r>
  </si>
  <si>
    <r>
      <t xml:space="preserve">Ward 3 East
</t>
    </r>
    <r>
      <rPr>
        <sz val="11"/>
        <rFont val="Arial"/>
        <family val="2"/>
      </rPr>
      <t xml:space="preserve">&gt;90.1% = R    
86-90%= G 
78-85.9% = A 
&lt;77.9% = B </t>
    </r>
  </si>
  <si>
    <r>
      <t xml:space="preserve">Ward 3 West
</t>
    </r>
    <r>
      <rPr>
        <sz val="11"/>
        <rFont val="Arial"/>
        <family val="2"/>
      </rPr>
      <t xml:space="preserve">&gt;90.1% = R    
86-90%= G 
78-85.9% = A 
&lt;77.9% = B </t>
    </r>
  </si>
  <si>
    <r>
      <rPr>
        <b/>
        <sz val="11"/>
        <rFont val="Arial"/>
        <family val="2"/>
      </rPr>
      <t>% Bed Occupancy - Interventional Cardiology Wards</t>
    </r>
    <r>
      <rPr>
        <sz val="11"/>
        <rFont val="Arial"/>
        <family val="2"/>
      </rPr>
      <t xml:space="preserve">
Combined occupancy position for wards 2C, 2D, and CCU
87.4%- 100% = R
81% -87.3% = G
77%-80.9%= A
&lt;76.9%  =  B</t>
    </r>
  </si>
  <si>
    <r>
      <t xml:space="preserve">Ward 2C
</t>
    </r>
    <r>
      <rPr>
        <sz val="11"/>
        <rFont val="Arial"/>
        <family val="2"/>
      </rPr>
      <t>87.4%- 100% = R
81% -87.3% = G
77%-80.9%= A
&lt;76.9%  =  B</t>
    </r>
  </si>
  <si>
    <r>
      <t xml:space="preserve">Ward 2D
</t>
    </r>
    <r>
      <rPr>
        <sz val="11"/>
        <rFont val="Arial"/>
        <family val="2"/>
      </rPr>
      <t>87.4%- 100% = R
81% -87.3% = G
77%-80.9%= A
&lt;76.9%  =  B</t>
    </r>
  </si>
  <si>
    <r>
      <rPr>
        <b/>
        <sz val="11"/>
        <rFont val="Arial"/>
        <family val="2"/>
      </rPr>
      <t>% Bed Occupancy - Critical Care Wards</t>
    </r>
    <r>
      <rPr>
        <sz val="11"/>
        <rFont val="Arial"/>
        <family val="2"/>
      </rPr>
      <t xml:space="preserve">
Combined occupancy position for ICU 1, ICU 2, HDU 2 and HDU 3
≥84.8% = R
73-84.7% = G 
63.4-72.9% = A
≤63.3% = B  </t>
    </r>
  </si>
  <si>
    <r>
      <rPr>
        <b/>
        <sz val="11"/>
        <rFont val="Arial"/>
        <family val="2"/>
      </rPr>
      <t xml:space="preserve">ICU 1 </t>
    </r>
    <r>
      <rPr>
        <sz val="11"/>
        <rFont val="Arial"/>
        <family val="2"/>
      </rPr>
      <t xml:space="preserve">
&gt;90.1% = R
70 -90% = G 
60-69.9% = A
&lt;59.9% = B </t>
    </r>
  </si>
  <si>
    <r>
      <rPr>
        <b/>
        <sz val="11"/>
        <rFont val="Arial"/>
        <family val="2"/>
      </rPr>
      <t>ICU 2</t>
    </r>
    <r>
      <rPr>
        <sz val="11"/>
        <rFont val="Arial"/>
        <family val="2"/>
      </rPr>
      <t xml:space="preserve">
&gt; 78.1% = R 
72–78% = G 
65 -71.9% = A
&lt; 64.9% = B</t>
    </r>
  </si>
  <si>
    <r>
      <t xml:space="preserve">HDU 2
</t>
    </r>
    <r>
      <rPr>
        <sz val="11"/>
        <rFont val="Arial"/>
        <family val="2"/>
      </rPr>
      <t>&gt;87.6 = R
75.1-87.5% = G
62.6-75% = A
&lt;62.5%  =  B</t>
    </r>
  </si>
  <si>
    <r>
      <t xml:space="preserve">HDU 3
</t>
    </r>
    <r>
      <rPr>
        <sz val="11"/>
        <rFont val="Arial"/>
        <family val="2"/>
      </rPr>
      <t>&gt;87.6 = R
75.1-87.5% = G
62.6-75% = A
&lt;62.5%  =  B</t>
    </r>
    <r>
      <rPr>
        <b/>
        <sz val="11"/>
        <rFont val="Arial"/>
        <family val="2"/>
      </rPr>
      <t xml:space="preserve">
</t>
    </r>
  </si>
  <si>
    <r>
      <rPr>
        <b/>
        <sz val="11"/>
        <rFont val="Arial"/>
        <family val="2"/>
      </rPr>
      <t>Stage of Treatment Guarantee - Inpatients and Day Cases (Heart and Lung only)</t>
    </r>
    <r>
      <rPr>
        <sz val="11"/>
        <rFont val="Arial"/>
        <family val="2"/>
      </rPr>
      <t xml:space="preserve">
90% of patients to be treated within 12 weeks                             </t>
    </r>
  </si>
  <si>
    <r>
      <rPr>
        <b/>
        <sz val="11"/>
        <rFont val="Arial"/>
        <family val="2"/>
      </rPr>
      <t>Stage of Treatment Guarantee - New Outpatients (Heart and Lung only)</t>
    </r>
    <r>
      <rPr>
        <sz val="11"/>
        <rFont val="Arial"/>
        <family val="2"/>
      </rPr>
      <t xml:space="preserve">
90% of patients to be treated within 12 weeks                             </t>
    </r>
  </si>
  <si>
    <t>Patient Activity</t>
  </si>
  <si>
    <t>Number of New Consultant Appointments</t>
  </si>
  <si>
    <t>Number of Return Consultant Appointments</t>
  </si>
  <si>
    <t>Number of Complaints - Stage 1</t>
  </si>
  <si>
    <t>Number of Complaints - Stage 2</t>
  </si>
  <si>
    <t>Total Number of Complaints</t>
  </si>
  <si>
    <t>Number of Complaints as a percentage of patient activity</t>
  </si>
  <si>
    <t>Number of stage 1 Complaints responded to within 5 days</t>
  </si>
  <si>
    <t>Perentage of stage 1 complaints responded to within 5 days</t>
  </si>
  <si>
    <t>Number of Stage 2 complaints responded within 20 days</t>
  </si>
  <si>
    <t>Percentage of stage 2 complaints responded within 20 days</t>
  </si>
  <si>
    <t>Number of signed off Job Plans: surgical specialties consultants</t>
  </si>
  <si>
    <t>Number of surgical specialties consultants</t>
  </si>
  <si>
    <t>Percentage of signed off job plans: surgical specialties consultants</t>
  </si>
  <si>
    <t>Number of signed off Job Plans: surgical specialties SAS Doctors</t>
  </si>
  <si>
    <t>Number of surgical specialties SAS Doctors</t>
  </si>
  <si>
    <t>Percentage of signed off job plans: surgical specialties SAS Doctors</t>
  </si>
  <si>
    <t>Number of signed off Job Plans: RNM consultants</t>
  </si>
  <si>
    <t>Number of RNM consultants</t>
  </si>
  <si>
    <t>Percentage of signed off job plans: RNM consultants</t>
  </si>
  <si>
    <t>MRSA/MSSA bacterium cases</t>
  </si>
  <si>
    <t>rate per 1000 occupied bed days</t>
  </si>
  <si>
    <t>Clostridium difficile infections</t>
  </si>
  <si>
    <t>cases per 1000 acute occupied bed days</t>
  </si>
  <si>
    <t>Disciplinaries as a percentage of headcount</t>
  </si>
  <si>
    <t>Grievances as a percentage of headcount</t>
  </si>
  <si>
    <t>SWISS Sickness Absence Rate</t>
  </si>
  <si>
    <t>Green Tolerance</t>
  </si>
  <si>
    <t>Number of Advertised Clinical Vacancies</t>
  </si>
  <si>
    <t>Number of Clinical Vacancies recruited to</t>
  </si>
  <si>
    <t>Number of Advertised Non-Clinical Vacancies</t>
  </si>
  <si>
    <t>Number of Non-Clinical Vacancies recruited to</t>
  </si>
  <si>
    <t>Percentage of Non-Clinical Vacancies recruited to</t>
  </si>
  <si>
    <t>TURAS (eKSF until Jun 2018) PDR completion Rate</t>
  </si>
  <si>
    <t>Number of completed medical appraisals with interview &amp; form 4</t>
  </si>
  <si>
    <t>Number of medics to complete medical appraisal</t>
  </si>
  <si>
    <t>percentage of completed medical appraisals with interview and form 4</t>
  </si>
  <si>
    <t>percentage of completed medical appraisal interviews</t>
  </si>
  <si>
    <t>Number of completed medical appaisal interviews</t>
  </si>
  <si>
    <t>Number of Nurses to revalidate</t>
  </si>
  <si>
    <t>Number of Nurses requiring to revalidate</t>
  </si>
  <si>
    <t>Percentage of Nursing Revalidations</t>
  </si>
  <si>
    <t>Manage within Forecast Plan
1=Yes
0=No</t>
  </si>
  <si>
    <t>Annual Budget Limit
YTD Actual £</t>
  </si>
  <si>
    <t>Annual Budget 
YTD Target</t>
  </si>
  <si>
    <t>Target Variance
Threshold</t>
  </si>
  <si>
    <t>YTD actual efficiency savings</t>
  </si>
  <si>
    <t>YTD target efficiency savings</t>
  </si>
  <si>
    <t>Percentage variance</t>
  </si>
  <si>
    <t>e-health system availability</t>
  </si>
  <si>
    <r>
      <t xml:space="preserve">Total complaints (stage 1 &amp; stage 2) measured as a percentage against the volume of patient activity
</t>
    </r>
    <r>
      <rPr>
        <sz val="9"/>
        <rFont val="Arial"/>
        <family val="2"/>
      </rPr>
      <t>Maintain at &lt;0.10% of patient activity.
≤ 0.10% = Green          
0.11% - 0.14% = Amber        
≥0.15% = Red</t>
    </r>
  </si>
  <si>
    <r>
      <t xml:space="preserve">Stage 1 complaints responded to within 5 working days measured as a percentage of the complaints received
</t>
    </r>
    <r>
      <rPr>
        <sz val="9"/>
        <rFont val="Arial"/>
        <family val="2"/>
      </rPr>
      <t>&gt;75% = Green        
75% - 60%  = Amber           
&lt;60% = Red</t>
    </r>
    <r>
      <rPr>
        <b/>
        <sz val="9"/>
        <rFont val="Arial"/>
        <family val="2"/>
      </rPr>
      <t xml:space="preserve">
</t>
    </r>
  </si>
  <si>
    <r>
      <t xml:space="preserve">Job Planning Surgical Specialties: Consultants
Current, signed off job plans on eJP system as a percentage of headcount 
</t>
    </r>
    <r>
      <rPr>
        <sz val="9"/>
        <rFont val="Arial"/>
        <family val="2"/>
      </rPr>
      <t xml:space="preserve">Oct 18: 50%;    
Dec 18: 75%
Mar 19: 100%  </t>
    </r>
  </si>
  <si>
    <r>
      <t xml:space="preserve">Job Planning Surgical Specialties: SAS Doctors
Current, signed off job plans on eJP system as a percentage of headcount 
</t>
    </r>
    <r>
      <rPr>
        <sz val="9"/>
        <rFont val="Arial"/>
        <family val="2"/>
      </rPr>
      <t xml:space="preserve">Oct 18: 50%;    
Dec 18: 75%
Mar 19: 100%  </t>
    </r>
  </si>
  <si>
    <r>
      <t xml:space="preserve">Job Planning Regional and National Medicine: Consultants
Current, signed off job plans on eJP system as a percentage of headcount 
</t>
    </r>
    <r>
      <rPr>
        <sz val="9"/>
        <rFont val="Arial"/>
        <family val="2"/>
      </rPr>
      <t xml:space="preserve">Oct 18: 50%;    
Dec 18: 75%
Mar 19: 100% </t>
    </r>
    <r>
      <rPr>
        <b/>
        <sz val="9"/>
        <rFont val="Arial"/>
        <family val="2"/>
      </rPr>
      <t xml:space="preserve"> </t>
    </r>
    <r>
      <rPr>
        <sz val="9"/>
        <rFont val="Arial"/>
        <family val="2"/>
      </rPr>
      <t xml:space="preserve">  </t>
    </r>
  </si>
  <si>
    <r>
      <t xml:space="preserve">MRSA/MSSA bacterium
Maintain a rate of 0.12 cases per 1000 acute occupied bed days 
</t>
    </r>
    <r>
      <rPr>
        <sz val="9"/>
        <rFont val="Arial"/>
        <family val="2"/>
      </rPr>
      <t xml:space="preserve">  
</t>
    </r>
    <r>
      <rPr>
        <sz val="9"/>
        <rFont val="Calibri"/>
        <family val="2"/>
      </rPr>
      <t>≤</t>
    </r>
    <r>
      <rPr>
        <sz val="9"/>
        <rFont val="Arial"/>
        <family val="2"/>
      </rPr>
      <t>0.12 = G
&gt;0.12 = R</t>
    </r>
  </si>
  <si>
    <r>
      <t xml:space="preserve">Disciplinaries measured as a percentage of headcount
</t>
    </r>
    <r>
      <rPr>
        <sz val="9"/>
        <rFont val="Arial"/>
        <family val="2"/>
      </rPr>
      <t>Maintain at ≤0.50% per quarter 
≤0.50% = G           
0.51%-0.75% = A              
≥0.76% = R</t>
    </r>
  </si>
  <si>
    <r>
      <t xml:space="preserve">Grievances (both collective and individual) measured as a percentage of headcount
</t>
    </r>
    <r>
      <rPr>
        <sz val="9"/>
        <rFont val="Arial"/>
        <family val="2"/>
      </rPr>
      <t>Maintain at ≤0.40% per quarter
≤0.40% = G           
0.41%-0.60% = A              
≥0.61% = R</t>
    </r>
  </si>
  <si>
    <r>
      <t xml:space="preserve">Sickness absence
SWISS figure
</t>
    </r>
    <r>
      <rPr>
        <sz val="9"/>
        <rFont val="Arial"/>
        <family val="2"/>
      </rPr>
      <t>Maintain target of 4%
≤ 4% = Green               
≥4% = Red</t>
    </r>
  </si>
  <si>
    <t>STAFF GOVERNANCE:  Appropriately Trained</t>
  </si>
  <si>
    <t>Red Tolerance Range</t>
  </si>
  <si>
    <r>
      <t xml:space="preserve">Nursing Revalidation 
</t>
    </r>
    <r>
      <rPr>
        <sz val="9"/>
        <rFont val="Arial"/>
        <family val="2"/>
      </rPr>
      <t xml:space="preserve">Percentage of eligible staff who have successfully revalidated as advised by the NMC relative to the number of staff due for revalidation during the month 
Target 100%             
</t>
    </r>
  </si>
  <si>
    <t>FINANCIAL GOVERNANCE:  Ensure delivery of service within agreed resources</t>
  </si>
  <si>
    <r>
      <t xml:space="preserve">Manage within annual budget limit
</t>
    </r>
    <r>
      <rPr>
        <sz val="9"/>
        <rFont val="Arial"/>
        <family val="2"/>
      </rPr>
      <t>Maintain breakeven position              
Breakeven = Green             
Overspend = Red</t>
    </r>
  </si>
  <si>
    <r>
      <t xml:space="preserve">eHealth system availability (includes TrakCare, Clinical Portal, Opera)
</t>
    </r>
    <r>
      <rPr>
        <sz val="8"/>
        <rFont val="Arial"/>
        <family val="2"/>
      </rPr>
      <t xml:space="preserve">Percentage system up time
Target – 95%
&gt;95% = Green
93-95% = Amber
&lt;93% = Red     
</t>
    </r>
  </si>
  <si>
    <t>% Variance Diagnostic Imaging</t>
  </si>
  <si>
    <t>% Variance IPDC</t>
  </si>
  <si>
    <r>
      <t xml:space="preserve">National Waiting Times actual activity vs. target activity for inpatient &amp; day cases (adjusted for complexity)
</t>
    </r>
    <r>
      <rPr>
        <sz val="8"/>
        <rFont val="Arial"/>
        <family val="2"/>
      </rPr>
      <t xml:space="preserve">% variance against target year to date 
Within 10% = G       
11%-30% = A         
&gt;30% = R   
</t>
    </r>
  </si>
  <si>
    <r>
      <t xml:space="preserve">National Waiting Times actual activity vs. target activity for Diagnostic Imaging
</t>
    </r>
    <r>
      <rPr>
        <sz val="8"/>
        <rFont val="Arial"/>
        <family val="2"/>
      </rPr>
      <t>% variance against target year to date
Within 5% = G       
&gt;5%-14% = A         
15% or less = R</t>
    </r>
  </si>
  <si>
    <r>
      <t xml:space="preserve">Treatment Time Guarantee (TTG): Number of patients who have breached the TTG
No eligible patient to wait longer than 12 </t>
    </r>
    <r>
      <rPr>
        <sz val="8"/>
        <rFont val="Arial"/>
        <family val="2"/>
      </rPr>
      <t>weeks from the date inpatient/day-case treatment is agreed to start of treatment
0 = Green                  
&gt;0 = Red</t>
    </r>
  </si>
  <si>
    <t>Red Range</t>
  </si>
  <si>
    <t>Amber Range</t>
  </si>
  <si>
    <t>Green Range</t>
  </si>
  <si>
    <t>Number of patients who have breached TTG</t>
  </si>
  <si>
    <t>Percentage of patients admitted within 12 weeks</t>
  </si>
  <si>
    <r>
      <t xml:space="preserve">Treatment Time Guarantee (TTG): Percentage of patients admitted within 12 weeks
</t>
    </r>
    <r>
      <rPr>
        <sz val="8"/>
        <rFont val="Arial"/>
        <family val="2"/>
      </rPr>
      <t>100% of patients  be treated within 12 weeks of decision to treat by the Golden Jubilee. 
Heart &amp; Lung, Orthopaedic See &amp; Treat and Ophthalmology See &amp; Treat only
100% = Green
95-99.9% = Amber
≤94.9% = Red</t>
    </r>
  </si>
  <si>
    <t>% of patients treated within 31 days</t>
  </si>
  <si>
    <r>
      <t xml:space="preserve">31 Day Cancer: All Cancer Treatment 
</t>
    </r>
    <r>
      <rPr>
        <sz val="8"/>
        <rFont val="Arial"/>
        <family val="2"/>
      </rPr>
      <t>95% of patients to be treated within 31 days
Achieved = Green            
Not Achieved = Red</t>
    </r>
  </si>
  <si>
    <r>
      <t xml:space="preserve">Waiting List Audit
</t>
    </r>
    <r>
      <rPr>
        <sz val="8"/>
        <rFont val="Arial"/>
        <family val="2"/>
      </rPr>
      <t>Audit of hospital patient administration system to sample 15 patients across all clinical specialties verifying compliance with Treatment Time Guarantee (TTG) requirements
100% = G       
95% - 99% = A   
&lt;95% = R</t>
    </r>
  </si>
  <si>
    <t xml:space="preserve">Waiting List Audit </t>
  </si>
  <si>
    <t>% Bed Occupancy Elective Acute  Wards</t>
  </si>
  <si>
    <t>Blue Range</t>
  </si>
  <si>
    <t>% Bed Occupancy NSD Ward</t>
  </si>
  <si>
    <t>% Bed Occupancy Ward 2 East</t>
  </si>
  <si>
    <t>% Bed Occupancy Ward 2 West</t>
  </si>
  <si>
    <t>% Bed Occupancy Ward 3 East</t>
  </si>
  <si>
    <t>% Bed Occupancy Ward 3 West</t>
  </si>
  <si>
    <t>% Bed Occupancy - Interventional Cardiology Wards</t>
  </si>
  <si>
    <t>Ward 2C</t>
  </si>
  <si>
    <t>Ward 2D</t>
  </si>
  <si>
    <t>CCU</t>
  </si>
  <si>
    <t>CCU Blue Range</t>
  </si>
  <si>
    <t>CCU Amber Range</t>
  </si>
  <si>
    <t>CCU Green Range</t>
  </si>
  <si>
    <t>CCU Red Range</t>
  </si>
  <si>
    <r>
      <t xml:space="preserve">CCU
</t>
    </r>
    <r>
      <rPr>
        <sz val="11"/>
        <rFont val="Arial"/>
        <family val="2"/>
      </rPr>
      <t>&gt;87.4% = R 
75%-87.3% = G 
65%-74.9% = A 
&lt;64.9% = B</t>
    </r>
  </si>
  <si>
    <t>% Bed Occupancy - Critical Care Wards</t>
  </si>
  <si>
    <t>ICU 1 Bed Occupancy</t>
  </si>
  <si>
    <t>ICU2 Bed Occupancy</t>
  </si>
  <si>
    <t>HDU2</t>
  </si>
  <si>
    <t>HDU3</t>
  </si>
  <si>
    <t>HDU2&amp;3 Blue Range</t>
  </si>
  <si>
    <t>HDU 2&amp;3 Amber Range</t>
  </si>
  <si>
    <t>HDU 2&amp;3 Green Range</t>
  </si>
  <si>
    <t>HDU 2&amp;3 Red Range</t>
  </si>
  <si>
    <t>Orthopaedic DoSA</t>
  </si>
  <si>
    <t>Thoracic DoSA</t>
  </si>
  <si>
    <t>Cardiac Surgery Cancellation Rate</t>
  </si>
  <si>
    <t>Thoracic Surgery Cancellation Rate</t>
  </si>
  <si>
    <t>Plastic Surgery Cancellation Rate</t>
  </si>
  <si>
    <t>Endoscopy Cancellation Rate</t>
  </si>
  <si>
    <t>General Surgery Cancellation Rate</t>
  </si>
  <si>
    <t>Orthopaedic Cancellation Rate</t>
  </si>
  <si>
    <t>Ophthalmology Cancellation Rate</t>
  </si>
  <si>
    <t>Cardiology Cancellation Rate</t>
  </si>
  <si>
    <t>Number of Hotel Complaints</t>
  </si>
  <si>
    <t>Complaints Management</t>
  </si>
  <si>
    <t>STAFF GOVERNANCE:  Treated fairly and consistently</t>
  </si>
  <si>
    <r>
      <t xml:space="preserve">Maintain hotel sickness absence target of 4%. (Source: HR.net)
</t>
    </r>
    <r>
      <rPr>
        <sz val="10"/>
        <rFont val="Calibri"/>
        <family val="2"/>
      </rPr>
      <t>≤</t>
    </r>
    <r>
      <rPr>
        <sz val="10"/>
        <rFont val="Arial"/>
        <family val="2"/>
      </rPr>
      <t xml:space="preserve"> 4% = Green                               &gt; 4% = Red</t>
    </r>
  </si>
  <si>
    <t>Hotel HR Net Sickness Absence Rate</t>
  </si>
  <si>
    <r>
      <rPr>
        <b/>
        <sz val="10"/>
        <rFont val="Arial"/>
        <family val="2"/>
      </rPr>
      <t>TURAS PDR - Actively using TURAS for annual PDR</t>
    </r>
    <r>
      <rPr>
        <sz val="10"/>
        <rFont val="Arial"/>
        <family val="2"/>
      </rPr>
      <t xml:space="preserve">
Maintain at 80% or above 
</t>
    </r>
    <r>
      <rPr>
        <sz val="10"/>
        <rFont val="Calibri"/>
        <family val="2"/>
      </rPr>
      <t>≥</t>
    </r>
    <r>
      <rPr>
        <sz val="10"/>
        <rFont val="Arial"/>
        <family val="2"/>
      </rPr>
      <t>80% = Green
&lt;80% = Red</t>
    </r>
  </si>
  <si>
    <t>Turas completion Rate</t>
  </si>
  <si>
    <t>Overall net profit, variance against budget</t>
  </si>
  <si>
    <t>Negative Red Range</t>
  </si>
  <si>
    <t>Negative Green Range</t>
  </si>
  <si>
    <t>Reported Income variance against budget YTD</t>
  </si>
  <si>
    <t>Room Occupancy (Bedroom Utilisation)</t>
  </si>
  <si>
    <r>
      <t xml:space="preserve">Room Occupancy (bedroom usage)
</t>
    </r>
    <r>
      <rPr>
        <sz val="10"/>
        <rFont val="Arial"/>
        <family val="2"/>
      </rPr>
      <t>Target = in line with monthly budget
Reported in month % occupancy
Within 5% of target = Green   
5% - 10% adverse variance = Amber   
&gt;10% adverse variance = Blue</t>
    </r>
  </si>
  <si>
    <t>Conference Room Utilisation</t>
  </si>
  <si>
    <r>
      <rPr>
        <b/>
        <sz val="10"/>
        <color theme="1"/>
        <rFont val="Arial"/>
        <family val="2"/>
      </rPr>
      <t>Conference Room Utilisation</t>
    </r>
    <r>
      <rPr>
        <sz val="10"/>
        <color theme="1"/>
        <rFont val="Arial"/>
        <family val="2"/>
      </rPr>
      <t xml:space="preserve">
Target = Variable According to Monthly Budget (5 day occupancy)
Reported in month % occupancy
Within 5% of target = Green   
5% - 10% adverse variance = Amber   
&gt;10% adverse variance = Blue</t>
    </r>
  </si>
  <si>
    <t>Conference Delegates variance against YTD</t>
  </si>
  <si>
    <t>Negative Amber Range</t>
  </si>
  <si>
    <t>Not for profit percentage YTD variance against budget</t>
  </si>
  <si>
    <r>
      <t xml:space="preserve">GJNH Patient Bed Night Usage
Variance against budget YTD
</t>
    </r>
    <r>
      <rPr>
        <sz val="8"/>
        <color theme="1"/>
        <rFont val="Calibri"/>
        <family val="2"/>
        <scheme val="minor"/>
      </rPr>
      <t>&gt;10% over  = R
&gt;5% - 10% over = A
Within 5% of target = G   
&gt;5% - 10% under = A   
&gt;10% under  = R</t>
    </r>
  </si>
  <si>
    <r>
      <rPr>
        <b/>
        <sz val="9"/>
        <color theme="1"/>
        <rFont val="Calibri"/>
        <family val="2"/>
        <scheme val="minor"/>
      </rPr>
      <t xml:space="preserve">Not for Profit Percentage
</t>
    </r>
    <r>
      <rPr>
        <sz val="9"/>
        <color theme="1"/>
        <rFont val="Calibri"/>
        <family val="2"/>
        <scheme val="minor"/>
      </rPr>
      <t xml:space="preserve">Percentage of hotel business with not for profit organisations.
Target = Variable According to Monthly Budget
Actual YTD position
</t>
    </r>
    <r>
      <rPr>
        <sz val="8"/>
        <color theme="1"/>
        <rFont val="Calibri"/>
        <family val="2"/>
        <scheme val="minor"/>
      </rPr>
      <t>&gt;10% over  = R
&gt;5% - 10% over = A
Within 5% of target = G   
&gt;5% - 10% under = A   
&gt;10% under  = R</t>
    </r>
  </si>
  <si>
    <t>GJNH patient bed night usage. YTD variance</t>
  </si>
  <si>
    <r>
      <rPr>
        <b/>
        <sz val="9"/>
        <color theme="1"/>
        <rFont val="Calibri"/>
        <family val="2"/>
        <scheme val="minor"/>
      </rPr>
      <t xml:space="preserve">Review Pro Quality Score
</t>
    </r>
    <r>
      <rPr>
        <sz val="9"/>
        <color theme="1"/>
        <rFont val="Calibri"/>
        <family val="2"/>
        <scheme val="minor"/>
      </rPr>
      <t>Target = 85%
Green = Achieved
Red = Not Achieved</t>
    </r>
  </si>
  <si>
    <t>Total number of new research projects approved each quarter</t>
  </si>
  <si>
    <t>Percentage of approvals for research projects within 30 Days</t>
  </si>
  <si>
    <r>
      <t xml:space="preserve">Recruitment to projects closed to recruitment in quarter
</t>
    </r>
    <r>
      <rPr>
        <sz val="9"/>
        <rFont val="Arial"/>
        <family val="2"/>
      </rPr>
      <t>% actual recruitment vs. target recruitment for all research projects closed in quarter; target is 85% of studies recruiting 100% or greater of target
≥85% = Green 
60-84.9% = Amber
≤59.9% = Red</t>
    </r>
  </si>
  <si>
    <t>% actual recruitment to closed projects</t>
  </si>
  <si>
    <t>YTD income. Variance against target</t>
  </si>
  <si>
    <t>Motion Lab Analysis Income</t>
  </si>
  <si>
    <t>Motion Lab Analysis Target Income
(Red Range)</t>
  </si>
  <si>
    <t>Percentage Occupancy Within the clinical skills centre</t>
  </si>
  <si>
    <t>Percentage occupancy within research facility</t>
  </si>
  <si>
    <r>
      <t>MD</t>
    </r>
    <r>
      <rPr>
        <sz val="10"/>
        <rFont val="Calibri"/>
        <family val="2"/>
      </rPr>
      <t>αT Events</t>
    </r>
  </si>
  <si>
    <t>Obsolete</t>
  </si>
  <si>
    <t>Trakcare Report Manager - DOSA</t>
  </si>
  <si>
    <t>Number of Cardiac DoSA</t>
  </si>
  <si>
    <t>Number of Cardiac Non-DoSA</t>
  </si>
  <si>
    <t>TCI with match Opera date</t>
  </si>
  <si>
    <t>Trakcare Report Manager -DOSA</t>
  </si>
  <si>
    <t>Using DoSA report Numbers</t>
  </si>
  <si>
    <t>Cardiac DoSA rate (A)</t>
  </si>
  <si>
    <t>Cardiac DoSA rate (B)</t>
  </si>
  <si>
    <t>Radiology Amber Range</t>
  </si>
  <si>
    <t>Radiology Negative Green Range</t>
  </si>
  <si>
    <t>Data required for calculations but not reported</t>
  </si>
  <si>
    <t>Calculated from performance pack</t>
  </si>
  <si>
    <t>Data Source</t>
  </si>
  <si>
    <t>Clinical Governance (Paula McPhail)</t>
  </si>
  <si>
    <t>Performance Pack</t>
  </si>
  <si>
    <t>HR (Laura Liddle)</t>
  </si>
  <si>
    <t>Can be calculated using performance pack figures or taken from HAIRT report</t>
  </si>
  <si>
    <t>HR (David Wilson)
Performance and Planning statistics email.</t>
  </si>
  <si>
    <t>Monthly number of c.diff infections</t>
  </si>
  <si>
    <t>Monthly Number of Disciplinaries</t>
  </si>
  <si>
    <t>Monthly Number of Grievances</t>
  </si>
  <si>
    <t>Percentage of Clinical Vacancies recruited to</t>
  </si>
  <si>
    <t>HR (David Wilson)</t>
  </si>
  <si>
    <t>Finance (Lily Bryson) 
Details also within the finance report</t>
  </si>
  <si>
    <t>Finance (Liz O'Brien)</t>
  </si>
  <si>
    <t>e-Health (Sally Smith)</t>
  </si>
  <si>
    <t>Waiting List Manager (Elaine McIntosh)</t>
  </si>
  <si>
    <t>Staff Headcount</t>
  </si>
  <si>
    <t>Finance (Michelle Keeley or Billy Dempsie)
Activity Report (sent each month by email)
For IPDC (4.1.1) Use the Year To Date Total National Waiting Times/%Var figure. Do not use the total that includes all the cardiothoracic procedures. Cell J19 on the Current Month - Ortho Adj. sheet.
For Radiology Imaging (4.1.2) Use the year to date imaging/%var figure. Cell J21 on the Current Month - Ortho Adj sheet.</t>
  </si>
  <si>
    <t>Performance Pack produced by eHealth (Lynn Hay)
Bed stats worksheet
Jenny Hunter for comment</t>
  </si>
  <si>
    <t>Performance Pack produced by eHealth (Lynn Hay)
Bed stats worksheet
Craig Kingstree for comment</t>
  </si>
  <si>
    <r>
      <t xml:space="preserve">TURAS PDR - Actively using TURAS for annual PDR
</t>
    </r>
    <r>
      <rPr>
        <sz val="9"/>
        <rFont val="Arial"/>
        <family val="2"/>
      </rPr>
      <t xml:space="preserve">Maintain at 80% or above
≥80% = G           
≤79.9% = R              
</t>
    </r>
  </si>
  <si>
    <t>OPERATIONAL GOVERNANCE:  We are operationally effective and deliver a value for money service</t>
  </si>
  <si>
    <r>
      <t xml:space="preserve">Recruitment to Clinical Vacancies
</t>
    </r>
    <r>
      <rPr>
        <sz val="9"/>
        <rFont val="Arial"/>
        <family val="2"/>
      </rPr>
      <t xml:space="preserve">% of advertised core clinical vacancies, in quarter, which have been successfully recruited to.
≥80% = G           
60-79.9% = A              
≤59.9% = R     </t>
    </r>
  </si>
  <si>
    <r>
      <t xml:space="preserve">Recruitment to Non-Clinical Vacancies
</t>
    </r>
    <r>
      <rPr>
        <sz val="9"/>
        <rFont val="Arial"/>
        <family val="2"/>
      </rPr>
      <t xml:space="preserve">% of advertised core non-clinical vacancies, in  quarter, which have been successfully recruited to.
≥80% = G           
60-79.9% = A              
≤59.9% = R   </t>
    </r>
  </si>
  <si>
    <t>Actual planned radiology exams performed</t>
  </si>
  <si>
    <t>Business Services actual procedures performed</t>
  </si>
  <si>
    <t>HR (David Wilson)
Narrative from Stephen Hickey (anaesthetics)</t>
  </si>
  <si>
    <t>Number of unfilled clinical vacancies</t>
  </si>
  <si>
    <t>Hotel (Loraine Lester)
Hotel KPI email
Room occupancy row, Actual column entry</t>
  </si>
  <si>
    <t>Net Profit/Loss
YTD Budget</t>
  </si>
  <si>
    <t>Net Profit/Loss
YTD +/-</t>
  </si>
  <si>
    <t>Sales/Income YTD +/-</t>
  </si>
  <si>
    <t>Sales/Income YTD Budget</t>
  </si>
  <si>
    <t>Hotel (Loraine Lester)
Hotel KPI email
Conference Delegates variance against YTD = conference delegates row: YTD +/- column entry dividied by YTD budget
GJNH patient bed night usage YTD = GJNH patient bedrms row: +/- column entry divided by YTD Budget column entry</t>
  </si>
  <si>
    <t>Hotel (Loraine Lester)
Hotel KPI email
NHS PS/Assoc/Pat. ratio row, YTD Actual column entry</t>
  </si>
  <si>
    <t>Hotel (Veronica Regan ext 6012  &amp; Stephen McGeever ext 6002)</t>
  </si>
  <si>
    <t>**chart to be converted to bars to show range above 0</t>
  </si>
  <si>
    <t>Populates via link to P&amp;P Common/Performance Management/Directorate scorecare updates/Research &amp; Innovation KPIs spreadsheet</t>
  </si>
  <si>
    <t>Person Centred</t>
  </si>
  <si>
    <t>Effective</t>
  </si>
  <si>
    <t>Safe</t>
  </si>
  <si>
    <t>Theatre Cancellations</t>
  </si>
  <si>
    <t>Specialty specific cancellation targets have been set by the Theatre Utilisation Group. All specialties have improvement targets which reduce incrementally each month - with the exception of Ophthalmology and Orthopaedics who have a static target for the 2018/19 period. Details relating to the reducing targets are provided in the KPI descriptor column.</t>
  </si>
  <si>
    <t>Specialty specific Day of Surgery Admission targets have been set for Orthopaedics, Cardiac Surgery and Thoracic Surgery. Each specialty has an improvement target which increases over the course of the year. Details relating to the reducing targets are provided in the KPI descriptor column.</t>
  </si>
  <si>
    <r>
      <rPr>
        <b/>
        <sz val="11"/>
        <rFont val="Arial"/>
        <family val="2"/>
      </rPr>
      <t>% Bed Occupancy - Elective Acute Wards</t>
    </r>
    <r>
      <rPr>
        <sz val="11"/>
        <rFont val="Arial"/>
        <family val="2"/>
      </rPr>
      <t xml:space="preserve">
</t>
    </r>
    <r>
      <rPr>
        <sz val="10"/>
        <rFont val="Arial"/>
        <family val="2"/>
      </rPr>
      <t xml:space="preserve">Combined occupancy position for NSD, 2 East, 2 West, 3 East, 3 West
&gt;90.1% = R    
86-90%= G 
78-85.9% = A 
&lt;77.9% = B </t>
    </r>
  </si>
  <si>
    <t>CARDIOLOGY BED OCCUPANCY</t>
  </si>
  <si>
    <t xml:space="preserve">100% of patients on the cancer treatment pathway were treated within 31 days. </t>
  </si>
  <si>
    <t xml:space="preserve">Hotel (Loraine Lester)
Hotel KPI email
Overall net profit = net profit/loss row: YTD +/- column entry dividied by YTD Budget column entry
Reported income variance = sales/income row: +/- column entry divided by YTD Budget column entry </t>
  </si>
  <si>
    <t>Positive statements to the top</t>
  </si>
  <si>
    <t>Don’t explain what has been happening with charts</t>
  </si>
  <si>
    <t>Why were there improvements - cancellation reasons</t>
  </si>
  <si>
    <t>Why did they get worse - cancellation reasons</t>
  </si>
  <si>
    <t>Unavailable/Available</t>
  </si>
  <si>
    <t>What were the actual DoSA numbers?</t>
  </si>
  <si>
    <t>Cardiac how many patients admitted on day of surgery if you include the minor procedures</t>
  </si>
  <si>
    <t>Trakcare Report Manager - WL management reporting TCI with associated retrospectiveOPERA date</t>
  </si>
  <si>
    <t>Cardiac DoSA rate, WL management Reports&gt; TCI with associated retrospective OPERA date</t>
  </si>
  <si>
    <t>Elective Major Cardiac Procedures</t>
  </si>
  <si>
    <t>Diagnostic Imaging Adjustment</t>
  </si>
  <si>
    <t>Monthly Number of MRSA/MSSA cases
(SABS)</t>
  </si>
  <si>
    <t>Quarterly Greivances</t>
  </si>
  <si>
    <t>Quarterly Disciplinaries</t>
  </si>
  <si>
    <t>HR (David Wilson)
Performance and Planning statistics email.
P&amp;P Private/Performance and Planning Commitee/Scorecare Preparation</t>
  </si>
  <si>
    <t>HR (Elaine Barr)</t>
  </si>
  <si>
    <t>Trak Report Manager - Home &gt; All Internal GJNH Reports &gt; WL Management Reporting &gt; TTG patients over 84 days. 
Report should not be run earlier than 2 weeks after month end as is subject to change. Once run send the report to the Waiting List Manager for confirmation.</t>
  </si>
  <si>
    <t>Scottish Government (Nicola Barnstaple)
Monthly MMI summary report
Scorecard Prep folder</t>
  </si>
  <si>
    <t>Stage of treatment guarantee - IP and DC (heart and lung only) %12 weeks</t>
  </si>
  <si>
    <t>Stage of treatment guarantee - New outpatients (heart and lung only) % 12 weeks</t>
  </si>
  <si>
    <t>Trakcare Report Manager - admitted patient reporting -  DOSA admissions report (Beware of uncoded data, do not report if uncoded episodes is over 1 or 2).</t>
  </si>
  <si>
    <t>Trakcare Report Manager - admitted patient reporting -  DOSA admissions report (Beware of uncoded data, do not report if uncoded episodes is over 1 or2)</t>
  </si>
  <si>
    <t>Trakcare Report Manager -  admitted patient reporting - Ortho Hip and Knee procedure summary(Beware of uncoded data, do not report if uncoded episodes is over 1 or2)</t>
  </si>
  <si>
    <t>Automatically Calculated by Formula</t>
  </si>
  <si>
    <t>To be completed</t>
  </si>
  <si>
    <r>
      <t xml:space="preserve">Can be calculated using performance pack figures or taken from HAIRT Report
</t>
    </r>
    <r>
      <rPr>
        <b/>
        <sz val="10"/>
        <color rgb="FFFF0000"/>
        <rFont val="Calibri"/>
        <family val="2"/>
        <scheme val="minor"/>
      </rPr>
      <t xml:space="preserve">
CREATE AUTO CALCULATION</t>
    </r>
  </si>
  <si>
    <r>
      <rPr>
        <b/>
        <sz val="10"/>
        <color theme="1"/>
        <rFont val="Calibri"/>
        <family val="2"/>
        <scheme val="minor"/>
      </rPr>
      <t>From performance pack</t>
    </r>
    <r>
      <rPr>
        <sz val="10"/>
        <color theme="1"/>
        <rFont val="Calibri"/>
        <family val="2"/>
        <scheme val="minor"/>
      </rPr>
      <t xml:space="preserve">                   P&amp;P common Drive/performance management/P&amp;P papers with relevant year/relevant month/Performance Pack/monitoring booklet</t>
    </r>
  </si>
  <si>
    <r>
      <rPr>
        <b/>
        <sz val="10"/>
        <color theme="1"/>
        <rFont val="Calibri"/>
        <family val="2"/>
        <scheme val="minor"/>
      </rPr>
      <t xml:space="preserve">From performance pack </t>
    </r>
    <r>
      <rPr>
        <sz val="10"/>
        <color theme="1"/>
        <rFont val="Calibri"/>
        <family val="2"/>
        <scheme val="minor"/>
      </rPr>
      <t xml:space="preserve">       P&amp;P common Drive/performance management/P&amp;P papers with relevant year/relevant month/Performance Pack/monitoring booklet</t>
    </r>
  </si>
  <si>
    <r>
      <rPr>
        <b/>
        <sz val="10"/>
        <color theme="1"/>
        <rFont val="Calibri"/>
        <family val="2"/>
        <scheme val="minor"/>
      </rPr>
      <t>From performance pack</t>
    </r>
    <r>
      <rPr>
        <sz val="10"/>
        <color theme="1"/>
        <rFont val="Calibri"/>
        <family val="2"/>
        <scheme val="minor"/>
      </rPr>
      <t xml:space="preserve">     P&amp;P common Drive/performance management/P&amp;P papers with relevant year/relevant month/Performance Pack/monitoring booklet</t>
    </r>
  </si>
  <si>
    <r>
      <rPr>
        <b/>
        <sz val="10"/>
        <color theme="1"/>
        <rFont val="Calibri"/>
        <family val="2"/>
        <scheme val="minor"/>
      </rPr>
      <t>From performance pack</t>
    </r>
    <r>
      <rPr>
        <sz val="10"/>
        <color theme="1"/>
        <rFont val="Calibri"/>
        <family val="2"/>
        <scheme val="minor"/>
      </rPr>
      <t xml:space="preserve">
Actual Exams performed (excludes GJNH hosp activity)</t>
    </r>
  </si>
  <si>
    <t>HR (David Wilson) 
Performance and Planning Summary email (also in P&amp;P Private/P&amp;P Committee/Scorecard Prep/P&amp;P summary)</t>
  </si>
  <si>
    <t>* September decrease - due to MSSA protocol being developed. MSSA pts to be admitted day prior, now to treat in community.  Also fewer patients identified as DOSA suitable in clinic.</t>
  </si>
  <si>
    <t>Hotel (Loraine Lester)
Hotel KPI email
5 dy conf room occ%  Actual in month column entry</t>
  </si>
  <si>
    <t>Monthly number of nurses who revalidated</t>
  </si>
  <si>
    <t>Were there any mitigating factors - e.g. admin errors</t>
  </si>
  <si>
    <t>Focus on the 88% who were treated not the 12% who were not. KPI is in percentages statement to be in % as well.</t>
  </si>
  <si>
    <t>Hotel (Veronica Regan ext 6012 or Bronagh)
In Hotel P&amp;P report, not in Loraine Lester's Hotel KPI email</t>
  </si>
  <si>
    <t>Trakcare Report Manager &gt; All internal reports &gt; WL Management reporting IPDC and OP Waiting list completed waits
Run for heart and lung only (Cardiac, Cardiology, Cardiothoracic, Respiratory Medicine, Thoracic)
% within 12 weeks
Do not run until two weeks following month end as figures may change.</t>
  </si>
  <si>
    <t xml:space="preserve">Trak Report Manager - Home &gt; All internal GJNH Reports &gt; WL Management Reporting &gt; IPDC and OP waiting list with completed waits.
Exclude general surgery, general surgery scopes and plastic surgery from specialties and  CUIWL and TIWL from waiting lists. </t>
  </si>
  <si>
    <t>Conference Delegates YTD +/-</t>
  </si>
  <si>
    <t>Conference Delegates YTD Budget</t>
  </si>
  <si>
    <t>GJNH patient bed night usage YTD +/-</t>
  </si>
  <si>
    <t>Thoracic DoSA rate</t>
  </si>
  <si>
    <t>Trakcare Report Manager - WL management reporting TCI with associated retrospective OPERA dates</t>
  </si>
  <si>
    <t xml:space="preserve"> Number of Thoracic Day Cases</t>
  </si>
  <si>
    <t>Thoracic DoSA and Daycase Rate</t>
  </si>
  <si>
    <t>Number of Thoracic DoSA  with overnight stay (excluding cancellations and urgent cases)</t>
  </si>
  <si>
    <t>Number of Thoracic Cases with overnight stay (excluding cancellations and urgent cases)</t>
  </si>
  <si>
    <t>Review Pro Quality Score (also known as "Global Index Review Score" and "Guest Survey"</t>
  </si>
  <si>
    <t>GJNH bed night YTD budget</t>
  </si>
  <si>
    <t>Trakcare Number of Thoracic DoSA</t>
  </si>
  <si>
    <t>Trakcare Number of Thoracic Non-DoSA</t>
  </si>
  <si>
    <t>Trakcare Number of Orthopaedic DoSA</t>
  </si>
  <si>
    <t>Trakcare Total Number of Orthopaedic Primary Joints</t>
  </si>
  <si>
    <t>Elective Orthopaedic DoSA Primary Joint Admits excluding Cancellations</t>
  </si>
  <si>
    <t>Elective Orthopaedic  Primary Joint Admits excluding Cancellations</t>
  </si>
  <si>
    <t xml:space="preserve">It has been proposed that this KPI be removed from the Scorecard.
This KPI is next due to be reported at the July meeting of the Performance &amp; Planning Committee.
</t>
  </si>
  <si>
    <t>2017/18 Complaints Median</t>
  </si>
  <si>
    <t>Number of Cardiac Surgery Cancellations</t>
  </si>
  <si>
    <t>Number of Scheduled Cardiac Surgery Procedures</t>
  </si>
  <si>
    <t>Cardiac Surgery</t>
  </si>
  <si>
    <t>Cardiology</t>
  </si>
  <si>
    <t>Gastroenterology</t>
  </si>
  <si>
    <t>General Surgery</t>
  </si>
  <si>
    <t>Ophthalmology</t>
  </si>
  <si>
    <t>Plastic Surgery</t>
  </si>
  <si>
    <t>Thoracic Surgery</t>
  </si>
  <si>
    <t>Trauma and Orthopaedics</t>
  </si>
  <si>
    <t>Month</t>
  </si>
  <si>
    <t>Year</t>
  </si>
  <si>
    <t>Number of Thoracic Surgery Cancellations</t>
  </si>
  <si>
    <t>Number of Scheduled Thoracic Surgery Procedures</t>
  </si>
  <si>
    <t>Number of Plastic Surgery Cancellations</t>
  </si>
  <si>
    <t>Number of Scheduled Plastic Surgery Procedures</t>
  </si>
  <si>
    <t>Number of Endoscopy Cancellations</t>
  </si>
  <si>
    <t>Number of Scheduled Endoscopy Procedures</t>
  </si>
  <si>
    <t>Number of General Surgery Cancellations</t>
  </si>
  <si>
    <t xml:space="preserve">Number of Scheduled General Surgery Procedures </t>
  </si>
  <si>
    <t>Number of Orthopaedic Cancellations</t>
  </si>
  <si>
    <t>Number of Orthopaedic Scheduled Procedures</t>
  </si>
  <si>
    <t>Number of Ophthalmology Cancellations</t>
  </si>
  <si>
    <t>Number of Ophthalmology Scheduled Procedures</t>
  </si>
  <si>
    <t>No instances of CDI have been reported since June 2018.</t>
  </si>
  <si>
    <t xml:space="preserve">It has been proposed that this KPI be removed from the Scorecard.
Otherwise, this KPI is next due to be reported at the July meeting of the Performance &amp; Planning Committee.
</t>
  </si>
  <si>
    <t>Number of patients admitted over 12 weeks</t>
  </si>
  <si>
    <t>Number of Patients admitted under 12 weeks</t>
  </si>
  <si>
    <t>Number of patients treated over 12 weeks</t>
  </si>
  <si>
    <t>Number of patients treated within 12 weeks</t>
  </si>
  <si>
    <t>Number of patients seen over 12 weeks</t>
  </si>
  <si>
    <t>Number of patients seen within 12 weeks</t>
  </si>
  <si>
    <t>It has been proposed that this KPI be removed from the Scorecard.
40% of projects closed to recruitment in Quarter Four were fully recruited to.</t>
  </si>
  <si>
    <r>
      <t xml:space="preserve">Deliver Board efficiency target
</t>
    </r>
    <r>
      <rPr>
        <sz val="8"/>
        <rFont val="Arial"/>
        <family val="2"/>
      </rPr>
      <t xml:space="preserve">Year to date actual recurring and non-recurring efficiency savings
2019/20 target is £4.807m  
On target = Green             
&lt;20% below target = Amber             
&gt;20% below target = Red           
</t>
    </r>
  </si>
  <si>
    <r>
      <t xml:space="preserve">Manage within agreed forecast capital plan.
</t>
    </r>
    <r>
      <rPr>
        <sz val="9"/>
        <rFont val="Arial"/>
        <family val="2"/>
      </rPr>
      <t xml:space="preserve">Forecast plan 2019/20 </t>
    </r>
    <r>
      <rPr>
        <sz val="9"/>
        <color rgb="FFFF0000"/>
        <rFont val="Arial"/>
        <family val="2"/>
      </rPr>
      <t xml:space="preserve">£2.7m  </t>
    </r>
    <r>
      <rPr>
        <sz val="9"/>
        <rFont val="Arial"/>
        <family val="2"/>
      </rPr>
      <t xml:space="preserve">
</t>
    </r>
    <r>
      <rPr>
        <sz val="9"/>
        <color rgb="FFFF0000"/>
        <rFont val="Arial"/>
        <family val="2"/>
      </rPr>
      <t>&lt;£2.7m</t>
    </r>
    <r>
      <rPr>
        <sz val="9"/>
        <rFont val="Arial"/>
        <family val="2"/>
      </rPr>
      <t xml:space="preserve"> = Green                
&lt;5% adverse variance = Amber    
 &gt;5% adverse variation = Red</t>
    </r>
  </si>
  <si>
    <r>
      <t xml:space="preserve">Orthopaedic Surgery Cancellation Rate
</t>
    </r>
    <r>
      <rPr>
        <sz val="9"/>
        <rFont val="Arial"/>
        <family val="2"/>
      </rPr>
      <t xml:space="preserve">Target (set by Theatre Utilisation group) of </t>
    </r>
    <r>
      <rPr>
        <sz val="9"/>
        <rFont val="Calibri"/>
        <family val="2"/>
      </rPr>
      <t>≤</t>
    </r>
    <r>
      <rPr>
        <sz val="9"/>
        <rFont val="Arial"/>
        <family val="2"/>
      </rPr>
      <t>3.0% monthly cancellation rate</t>
    </r>
  </si>
  <si>
    <r>
      <t xml:space="preserve">Ophthalmology Cancellation Rate
</t>
    </r>
    <r>
      <rPr>
        <sz val="9"/>
        <rFont val="Arial"/>
        <family val="2"/>
      </rPr>
      <t xml:space="preserve">Target (set by Theatre Utilisation group) of </t>
    </r>
    <r>
      <rPr>
        <sz val="9"/>
        <rFont val="Calibri"/>
        <family val="2"/>
      </rPr>
      <t>≤</t>
    </r>
    <r>
      <rPr>
        <sz val="9"/>
        <rFont val="Arial"/>
        <family val="2"/>
      </rPr>
      <t>3.0% monthly cancellation rate</t>
    </r>
  </si>
  <si>
    <r>
      <rPr>
        <b/>
        <sz val="10"/>
        <rFont val="Arial"/>
        <family val="2"/>
      </rPr>
      <t>Overall net profit in line with Conference Hotel strategy</t>
    </r>
    <r>
      <rPr>
        <sz val="10"/>
        <rFont val="Arial"/>
        <family val="2"/>
      </rPr>
      <t xml:space="preserve">
2019/20 Target = £180K  
Reported variance against budget YTD
Within 10% of target = Green     
&gt;10% adverse variation = Red </t>
    </r>
  </si>
  <si>
    <r>
      <rPr>
        <b/>
        <sz val="10"/>
        <rFont val="Arial"/>
        <family val="2"/>
      </rPr>
      <t xml:space="preserve">Achieve Income Target </t>
    </r>
    <r>
      <rPr>
        <sz val="10"/>
        <rFont val="Arial"/>
        <family val="2"/>
      </rPr>
      <t xml:space="preserve">
2019/20 Target = £5.1m 
Reported variance against budget YTD
</t>
    </r>
    <r>
      <rPr>
        <sz val="10"/>
        <rFont val="Calibri"/>
        <family val="2"/>
      </rPr>
      <t>≤</t>
    </r>
    <r>
      <rPr>
        <sz val="10"/>
        <rFont val="Arial"/>
        <family val="2"/>
      </rPr>
      <t xml:space="preserve"> 10% of target = Green     
&gt;10% adverse variation = Red</t>
    </r>
  </si>
  <si>
    <r>
      <rPr>
        <b/>
        <sz val="10"/>
        <color theme="1"/>
        <rFont val="Arial"/>
        <family val="2"/>
      </rPr>
      <t xml:space="preserve">Conference Delegates
</t>
    </r>
    <r>
      <rPr>
        <sz val="10"/>
        <color theme="1"/>
        <rFont val="Arial"/>
        <family val="2"/>
      </rPr>
      <t>Target = 17,140 for 2019/20
Reported variance against YTD position
Within 5% of target = Green   
5% - 10% adverse variance = Amber   
&gt;10% adverse variance = Red</t>
    </r>
  </si>
  <si>
    <t>Monthly Number of Bully and Harassment cases raised</t>
  </si>
  <si>
    <r>
      <t xml:space="preserve">Sickness absence
Local figure
</t>
    </r>
    <r>
      <rPr>
        <sz val="9"/>
        <rFont val="Arial"/>
        <family val="2"/>
      </rPr>
      <t>Maintain target of 4%
≤ 4% = Green               
≥4% = Red</t>
    </r>
  </si>
  <si>
    <t>Local Sickness Absence Rate</t>
  </si>
  <si>
    <t>INACTIVE KPIs</t>
  </si>
  <si>
    <t>INACTIVE KPI</t>
  </si>
  <si>
    <t>Bullying and Harassment as a percentage of headcount</t>
  </si>
  <si>
    <t>RNM Local Sickness Absence Rate</t>
  </si>
  <si>
    <t>Corporate Local Sickness Absence Rate</t>
  </si>
  <si>
    <t>Surgical Local Sickness Absence Rate</t>
  </si>
  <si>
    <t>HR (}Carol Hampson)
SWISS sickness absence report - additional reports
Local Sickness Absence Rate from David Wilson's Performance and Planning Summary</t>
  </si>
  <si>
    <t>2.7.1</t>
  </si>
  <si>
    <t>2.7.2</t>
  </si>
  <si>
    <t>Obsolete Reporting Method</t>
  </si>
  <si>
    <t>HSMR</t>
  </si>
  <si>
    <t>L1 Significant Adverse Event Reviews</t>
  </si>
  <si>
    <t>9.4.1</t>
  </si>
  <si>
    <t>9.4.2</t>
  </si>
  <si>
    <t>9.5.2</t>
  </si>
  <si>
    <t>9.5.1</t>
  </si>
  <si>
    <t>9.5.3</t>
  </si>
  <si>
    <t>9.5.4</t>
  </si>
  <si>
    <t>9.5.5</t>
  </si>
  <si>
    <r>
      <t xml:space="preserve">Number of complaints where a monetary value is attached.
</t>
    </r>
    <r>
      <rPr>
        <sz val="9"/>
        <rFont val="Arial"/>
        <family val="2"/>
      </rPr>
      <t>Maintain at less than 3
0-2 = G           
3-5 = A              
≥6 = R</t>
    </r>
  </si>
  <si>
    <t>10.1.3</t>
  </si>
  <si>
    <t>INAVTIVE KPI</t>
  </si>
  <si>
    <r>
      <t xml:space="preserve">Medical Appraisal of relevant doctors with completed appraisal interview 
</t>
    </r>
    <r>
      <rPr>
        <sz val="8"/>
        <rFont val="Calibri"/>
        <family val="2"/>
        <scheme val="minor"/>
      </rPr>
      <t>Trajectory:
June - 22%
Sept - 47%
Dec - 80%
Mar -100%
Within 5% of target = Green           
Within 5%-10% of target = Amber              
&gt;10% = Red</t>
    </r>
  </si>
  <si>
    <r>
      <t xml:space="preserve">Medical Appraisal of relevant doctors with completed appraisal interview &amp; Form 4 
</t>
    </r>
    <r>
      <rPr>
        <sz val="8"/>
        <rFont val="Calibri"/>
        <family val="2"/>
        <scheme val="minor"/>
      </rPr>
      <t>Trajectory:
June - 22%
Sept - 47%
Dec - 80%
Mar -100%
Within 5% of target = Green           
Within 5%-10% of target = Amber              
&gt;10% = Red</t>
    </r>
  </si>
  <si>
    <t xml:space="preserve">1,472 National Waiting Times procedures were carried out during May This is 135 procedures behind plan, but within the 10% tolerance agreed within SLAs. 
Orthopaedic joints, foot and ankle and hand procedures are all ahead of target for the year to date.
</t>
  </si>
  <si>
    <t>During May 166 orthopaedic primary joint patients were admitted as DoSA. This was an increase of 21 on April's figure and the largest number of DoSA admits since November 2018.
However an increase in the number of primary joint patients admitted during May (305 compared to 244 in April) has seen a reduction in the DoSA rate.</t>
  </si>
  <si>
    <t>During May 20 thoracic surgery patients were admitted as DoSA. 
This is a reduction of four compared to April.</t>
  </si>
  <si>
    <t>Five patients were admitted as DoSA during May, a reduction of one compared to April.
Absence amongst anaesthetists during February, March and April has meant that fewer patients were identified at clinic as potential DoSA candidates which has impacted the DoSA rates for April and May.</t>
  </si>
  <si>
    <t>* April and May decrease due to anaesthetist sickness absence from clinic during February, March and April.</t>
  </si>
  <si>
    <t xml:space="preserve">
There were 18 cardiac surgery cancellations during May this was an increase of one on April.
Six of the cancellations were due to the patient not being fit. Five of the cancellations were due to a lack of operating time.</t>
  </si>
  <si>
    <t xml:space="preserve">
There were no plastic surgery cancellations during April or May. 43 procedures were carried out in April, with 30 procedures carried out in May.
</t>
  </si>
  <si>
    <t xml:space="preserve">During May one cardiology procedure was cancelled. This was due to the patient's address being incorrect on the system so not receiving their letter.
</t>
  </si>
  <si>
    <t xml:space="preserve">For the second month in a row there were seven general surgery procedures cancelled.
During May general surgery activity increased from 65 procedures in April to 107 procedures in May.
</t>
  </si>
  <si>
    <t>There were 15 orthopaedic cancellations during May, two more than in April. However increased activity in May has seen the cancellation rate decrease.
The most common cancellation reason in May was due to the patient not being fit.</t>
  </si>
  <si>
    <t>There were 20 ophthalmology cancellations during May, an increase of six compared to April. The cancellation rate remains below the 3% target.
Eight of the cancellations were due to the patient's ability to attend for their appointment. A further seven cancellations were due to the patient not being fit for surgery.</t>
  </si>
  <si>
    <t>Cardiac Surgery Waiting List</t>
  </si>
  <si>
    <t>All Specialties Cancellation Rate</t>
  </si>
  <si>
    <t>All Specialties</t>
  </si>
  <si>
    <t>Total Cancellations</t>
  </si>
  <si>
    <t>Total Scheduled Procedures</t>
  </si>
  <si>
    <r>
      <t xml:space="preserve">Plastic Surgery Cancellation Rate
</t>
    </r>
    <r>
      <rPr>
        <sz val="9"/>
        <rFont val="Arial"/>
        <family val="2"/>
      </rPr>
      <t>Target (set by Theatre Utilisation group) of ≤3.0% monthly cancellation rate</t>
    </r>
  </si>
  <si>
    <r>
      <t xml:space="preserve">Thoracic Surgery Cancellation Rate
</t>
    </r>
    <r>
      <rPr>
        <sz val="9"/>
        <rFont val="Arial"/>
        <family val="2"/>
      </rPr>
      <t>Improvement target (set by Theatre Utilisation group) of ≤5.0% reducing incrementally to a ≤4.0% monthly cancellation rate by March 2020</t>
    </r>
  </si>
  <si>
    <r>
      <t xml:space="preserve">Cardiac Surgery Cancellation Rate
</t>
    </r>
    <r>
      <rPr>
        <sz val="9"/>
        <rFont val="Arial"/>
        <family val="2"/>
      </rPr>
      <t>Improvement target (set by Theatre Utilisation group) of ≤12.0% reducing incrementally to a ≤10.0% monthly cancellation rate by March 2020</t>
    </r>
  </si>
  <si>
    <r>
      <t xml:space="preserve">Cardiology Cancellation Rate
</t>
    </r>
    <r>
      <rPr>
        <sz val="9"/>
        <rFont val="Arial"/>
        <family val="2"/>
      </rPr>
      <t>Target (set by Theatre Utilisation group) of ≤4.0% monthly cancellation rate</t>
    </r>
  </si>
  <si>
    <r>
      <t xml:space="preserve">General Surgery Cancellation Rate
</t>
    </r>
    <r>
      <rPr>
        <sz val="9"/>
        <rFont val="Arial"/>
        <family val="2"/>
      </rPr>
      <t>Improvement target (set by Theatre Utilisation group) of ≤9.0% reducing incrementally to a ≤7.0% monthly cancellation rate by March 2020</t>
    </r>
  </si>
  <si>
    <r>
      <t xml:space="preserve">Endoscopy Cancellation Rate
</t>
    </r>
    <r>
      <rPr>
        <sz val="9"/>
        <rFont val="Arial"/>
        <family val="2"/>
      </rPr>
      <t>Improvement target (set by Theatre Utilisation group) of ≤6.0% reducing incrementally to a ≤5.0% monthly cancellation rate by March 2020</t>
    </r>
  </si>
  <si>
    <r>
      <t xml:space="preserve">Cardiac Surgery Day of Surgery Admission Rate
</t>
    </r>
    <r>
      <rPr>
        <sz val="9"/>
        <rFont val="Arial"/>
        <family val="2"/>
      </rPr>
      <t>Target for 15.0% of Cardiac Surgery major procedure admissions to be DoSA by March 2019</t>
    </r>
  </si>
  <si>
    <r>
      <t xml:space="preserve">Thoracic Surgery Day of Surgery Admission Rate
</t>
    </r>
    <r>
      <rPr>
        <sz val="9"/>
        <rFont val="Arial"/>
        <family val="2"/>
      </rPr>
      <t>Target for 44.0% of Thoracic Surgery admissions to be DoSA by March 2019</t>
    </r>
  </si>
  <si>
    <r>
      <t xml:space="preserve">Orthopaedic Day of Surgery Admission Rate (Primary Joint Replacement)
</t>
    </r>
    <r>
      <rPr>
        <sz val="9"/>
        <rFont val="Arial"/>
        <family val="2"/>
      </rPr>
      <t>Target for 70.0% of Orthopaedic Primary Joint Replacement admissions to be DoSA, rising to 75% from October 2018.</t>
    </r>
  </si>
  <si>
    <t>Local sickness absence figures for May reported an increase of 0.13% compared to April.</t>
  </si>
  <si>
    <t>This KPI will next be reported in the July edition of the IPR.</t>
  </si>
  <si>
    <t>The percentage of TURAS appraisals completed increased by 9% in May compared to April, with each directorate reporting an increase.
Corporate - 63% (up 4%)
Hotel - 85% (up 23%)
RNM - 78% (up 12%)
Surgical - 53% (up 6%)
The target of 80% TURAS completion has been set for June 2019.</t>
  </si>
  <si>
    <r>
      <t xml:space="preserve">Bullying and Harassment claims in month.
</t>
    </r>
    <r>
      <rPr>
        <sz val="9"/>
        <rFont val="Arial"/>
        <family val="2"/>
      </rPr>
      <t>Target = 0</t>
    </r>
  </si>
  <si>
    <t xml:space="preserve">One disciplinary was reported in both April and May. </t>
  </si>
  <si>
    <t>One instance of bullying and harassment was reported during April, there were no reported instances during May.</t>
  </si>
  <si>
    <t>Occuppied Bed Days</t>
  </si>
  <si>
    <t>There were no reported cases of MRSA/MSSA during April.</t>
  </si>
  <si>
    <t>During May there were seven thoracic surgery cancellations, a decrease of five compared to April.
Three of the cancellations were related to emergency procedures taking priority.</t>
  </si>
  <si>
    <t xml:space="preserve">There were 15 endoscopy cancellations in May. A reduction of three compared to April.
Eleven of the cancellations (ten DNA, one CNA) were related to patient attendance for appointments. 
</t>
  </si>
  <si>
    <t xml:space="preserve">In May 1,446 patients were treated within 12 weeks. 89 patients were treated over the 12 week TTG.
</t>
  </si>
  <si>
    <t xml:space="preserve">In May 498 heart and lung patients were treated within 12 weeks. 89 patients were treated over their 12 week TTG.
</t>
  </si>
  <si>
    <t xml:space="preserve">During May 239 heart and lung patients were seen at new outpatient clinics within 12 weeks.  
Nine SACCS patients, one SPVU and one cardiac surgery patient waited over 12 weeks for their outpatient appointment.
</t>
  </si>
  <si>
    <t>Sickness absence in the hotel was reported at 0.6% during May. The lowest reported sickness absence figure since October 2018.</t>
  </si>
  <si>
    <t>The hotel has met the 80% target for TURAS appraisal for May.</t>
  </si>
  <si>
    <t xml:space="preserve">HAIRT report (Sandra Wilson)
Y:\\nwtc-filesrv\departments\infectioncontrol\common\IC Reports\HAIRT RETURNS
</t>
  </si>
  <si>
    <t>Trakcare Report Manager Bed Statistics. Bed Stats by Ward, Total, Available Beds Excl on Pass</t>
  </si>
  <si>
    <t>5.1.0</t>
  </si>
  <si>
    <t>Hospital Wide Bed Occupancy</t>
  </si>
  <si>
    <t>Performance Pack produced by eHealth (Lynn Hay)
Bed stats worksheet
P&amp;P Common/Performance management - relevant months papers /performance pack
Data also available from Trakcare report manager, bed stats, daily bed occupancy report</t>
  </si>
  <si>
    <t>In May the hotel recorded a profit of £61,436. Year to date the hotel has reported a loss of £12,540 against a target of £2,272 profit.</t>
  </si>
  <si>
    <t>The Hotel income was £14,407 behind target for the month of May. YTD the Hotel income was £14,919 behind target.</t>
  </si>
  <si>
    <t>Room occupancy rates reported 5.5% below target for May.</t>
  </si>
  <si>
    <t>The conference room levels were 7.4% above the target for May. The rate of 79.5% is the highest conference room utilisation rate reported during the scorecard period (since April 2016).</t>
  </si>
  <si>
    <t>During May the Hotel hosted 2,494 delegates, 144 above the 2,350 target.</t>
  </si>
  <si>
    <t>GJNH bedroom usage for May was 137 rooms below the target of 742.</t>
  </si>
  <si>
    <t xml:space="preserve">During May the Hotel reported the percentage of not for profit business as 13.8% below target. </t>
  </si>
  <si>
    <t xml:space="preserve">
There were 157 patients who exceeded TTG in May. An increase of 65 compared to April.
This was comprised of 41 cardiac surgery (22 in April), 87 electrophysiology (58 in April), nine coronary (six in April),19 devices (six in April) and one orthopaedic (none in April).</t>
  </si>
  <si>
    <t>The Global Review Index Score for May was 89.8%. The highest reported score since September 2017.</t>
  </si>
  <si>
    <t xml:space="preserve">Bed occupancy in NSD increased during April and May to report above the target 90% threshold. </t>
  </si>
  <si>
    <t>Bed occupancy in 2 West increased by 5.2% in May compared to April.</t>
  </si>
  <si>
    <t>Two successive monthly decreases in occupancy has brought the 3 West figure from the "green" range to be reported as "blue".</t>
  </si>
  <si>
    <t>Occupancy levels within Ward 2C were reported within the target range for April and May. May's Occupancy level of 84.1% was the lowest occupancy rate reported since February 2018.</t>
  </si>
  <si>
    <t>Bed occupancy for ward 2D returned to the target range for the first time since February 2019.</t>
  </si>
  <si>
    <t>CCU's bed occupancy was within the target range for the second successive month.</t>
  </si>
  <si>
    <t>During April ICU's bed occupancy was reported at 75.8%. This is the highest occupancy reported for the ward in the scorecard period (since April 2016)</t>
  </si>
  <si>
    <t>ICU2's bed occupancy for May returned to the "blue" range for the first time since September 2018.</t>
  </si>
  <si>
    <t>HDU3's bed occupancy remained in the target range for a third successive month.</t>
  </si>
  <si>
    <t>Bed occupancy in the elective acute wards increased to 78.6% in May.</t>
  </si>
  <si>
    <t>Bed occupancy in 2 East increased by 13% in May compared to April.</t>
  </si>
  <si>
    <t>Bed occupancy within the Critical Care Units reduced by 2.4% in May.</t>
  </si>
  <si>
    <t>In May 3 East bed occupancy decreased to its lowest level since December 2018.</t>
  </si>
  <si>
    <t>HDU2 reported an 10.5% increase in bed occupancy in May.</t>
  </si>
  <si>
    <t>Sickness absence in April was reported at 4.28%, the lowest sickness absence rate since April 2017. This was also below the NHS Scotland total of 5.00% for the 22 Scottish NHS Boards.</t>
  </si>
  <si>
    <t xml:space="preserve">During April there were seven Stage One complaints and two Stage Two complaints.
 In May there were six Stage One complaints and seven Stage Two complaints.
</t>
  </si>
  <si>
    <r>
      <t xml:space="preserve">Stage 2 complaints responded to within 20 working days measured as a percentage of the complaints received
</t>
    </r>
    <r>
      <rPr>
        <sz val="9"/>
        <rFont val="Arial"/>
        <family val="2"/>
      </rPr>
      <t>&gt;75% = Green        
75% - 60%  = Amber           
&lt;60% = Red</t>
    </r>
  </si>
  <si>
    <t xml:space="preserve">There was a delay in Exec sign off for one of the two Stage Two complaints received in April. This resulted in one complaint exceeding the 20 day response target. </t>
  </si>
  <si>
    <t>Five of the seven Stage One complaints received during April were responded to within five days. 
In both instances where the five day response target was not met attempts had been made to contact the patient prior to day five.</t>
  </si>
  <si>
    <t xml:space="preserve">April's figures show the number of radiology imaging procedures were 22 (5.8%) ahead of plan.
  </t>
  </si>
  <si>
    <t xml:space="preserve">The core surplus as at Month 1 was £1.065m with non-core £0.029m giving a total surplus of £1.094m.
</t>
  </si>
  <si>
    <t>This KPI will not be calculated until after the July meeting papers are submitted.</t>
  </si>
  <si>
    <t/>
  </si>
  <si>
    <t xml:space="preserve">No grievances were reported during April or May. </t>
  </si>
  <si>
    <t>One complaint which required a financial resolution was made during May. The complaint centred around our older bedrooms.</t>
  </si>
  <si>
    <r>
      <t xml:space="preserve">Clostridioides difficile infections (CDI) in ages 15+
</t>
    </r>
    <r>
      <rPr>
        <sz val="9"/>
        <rFont val="Arial"/>
        <family val="2"/>
      </rPr>
      <t>Maintain at 0.10 cases per 1000 total acute occupied bed days or lower</t>
    </r>
    <r>
      <rPr>
        <b/>
        <sz val="9"/>
        <rFont val="Arial"/>
        <family val="2"/>
      </rPr>
      <t xml:space="preserve">
</t>
    </r>
    <r>
      <rPr>
        <sz val="9"/>
        <rFont val="Arial"/>
        <family val="2"/>
      </rPr>
      <t xml:space="preserve">   ≤0.10 = G
&gt;0.10 = R</t>
    </r>
  </si>
  <si>
    <t>Bed occupancy in the cardiology units has been reported in the target range for seven successive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</si>
</sst>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quot;£&quot;#,##0"/>
    <numFmt numFmtId="166" formatCode="&quot;£&quot;#,##0.00"/>
    <numFmt numFmtId="167" formatCode="0.0"/>
    <numFmt numFmtId="168" formatCode="&quot;£&quot;0,&quot;K&quot;"/>
  </numFmts>
  <fonts count="48" x14ac:knownFonts="1">
    <font>
      <sz val="10"/>
      <name val="Arial"/>
    </font>
    <font>
      <sz val="10"/>
      <color theme="1"/>
      <name val="Calibri"/>
      <family val="2"/>
    </font>
    <font>
      <sz val="10"/>
      <color theme="1"/>
      <name val="Calibri"/>
      <family val="2"/>
    </font>
    <font>
      <sz val="10"/>
      <color theme="1"/>
      <name val="Calibri"/>
      <family val="2"/>
    </font>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2"/>
      <name val="Arial"/>
      <family val="2"/>
    </font>
    <font>
      <b/>
      <sz val="11"/>
      <name val="Arial"/>
      <family val="2"/>
    </font>
    <font>
      <sz val="11"/>
      <name val="Arial"/>
      <family val="2"/>
    </font>
    <font>
      <sz val="12"/>
      <name val="Arial"/>
      <family val="2"/>
    </font>
    <font>
      <sz val="9"/>
      <name val="Arial"/>
      <family val="2"/>
    </font>
    <font>
      <b/>
      <sz val="8"/>
      <name val="Arial"/>
      <family val="2"/>
    </font>
    <font>
      <u/>
      <sz val="10"/>
      <color indexed="12"/>
      <name val="Arial"/>
      <family val="2"/>
    </font>
    <font>
      <sz val="10"/>
      <color theme="1"/>
      <name val="Arial"/>
      <family val="2"/>
    </font>
    <font>
      <sz val="8"/>
      <name val="Arial"/>
      <family val="2"/>
    </font>
    <font>
      <b/>
      <sz val="10"/>
      <color theme="1"/>
      <name val="Arial"/>
      <family val="2"/>
    </font>
    <font>
      <sz val="9"/>
      <name val="Calibri"/>
      <family val="2"/>
    </font>
    <font>
      <b/>
      <sz val="9"/>
      <name val="Arial"/>
      <family val="2"/>
    </font>
    <font>
      <sz val="10"/>
      <name val="Arial"/>
      <family val="2"/>
    </font>
    <font>
      <sz val="10"/>
      <name val="Calibri"/>
      <family val="2"/>
      <scheme val="minor"/>
    </font>
    <font>
      <sz val="10"/>
      <color theme="1"/>
      <name val="Calibri"/>
      <family val="2"/>
      <scheme val="minor"/>
    </font>
    <font>
      <b/>
      <sz val="8"/>
      <name val="Calibri"/>
      <family val="2"/>
      <scheme val="minor"/>
    </font>
    <font>
      <sz val="8"/>
      <name val="Calibri"/>
      <family val="2"/>
      <scheme val="minor"/>
    </font>
    <font>
      <sz val="9"/>
      <name val="Calibri"/>
      <family val="2"/>
      <scheme val="minor"/>
    </font>
    <font>
      <b/>
      <sz val="10"/>
      <name val="Calibri"/>
      <family val="2"/>
      <scheme val="minor"/>
    </font>
    <font>
      <sz val="10"/>
      <name val="Calibri"/>
      <family val="2"/>
    </font>
    <font>
      <sz val="9"/>
      <color indexed="81"/>
      <name val="Tahoma"/>
      <family val="2"/>
    </font>
    <font>
      <b/>
      <sz val="9"/>
      <color indexed="81"/>
      <name val="Tahoma"/>
      <family val="2"/>
    </font>
    <font>
      <sz val="9"/>
      <color theme="1"/>
      <name val="Calibri"/>
      <family val="2"/>
      <scheme val="minor"/>
    </font>
    <font>
      <b/>
      <sz val="9"/>
      <color theme="1"/>
      <name val="Calibri"/>
      <family val="2"/>
      <scheme val="minor"/>
    </font>
    <font>
      <sz val="8"/>
      <color theme="1"/>
      <name val="Calibri"/>
      <family val="2"/>
      <scheme val="minor"/>
    </font>
    <font>
      <u/>
      <sz val="10"/>
      <color theme="10"/>
      <name val="Arial"/>
      <family val="2"/>
    </font>
    <font>
      <b/>
      <sz val="10"/>
      <color rgb="FFFF0000"/>
      <name val="Calibri"/>
      <family val="2"/>
      <scheme val="minor"/>
    </font>
    <font>
      <b/>
      <sz val="10"/>
      <color theme="1"/>
      <name val="Calibri"/>
      <family val="2"/>
      <scheme val="minor"/>
    </font>
    <font>
      <sz val="9"/>
      <color rgb="FFFF0000"/>
      <name val="Arial"/>
      <family val="2"/>
    </font>
    <font>
      <u/>
      <sz val="10"/>
      <color theme="10"/>
      <name val="Calibri"/>
      <family val="2"/>
    </font>
    <font>
      <sz val="10"/>
      <name val="Arial"/>
      <family val="2"/>
    </font>
    <font>
      <u/>
      <sz val="10"/>
      <name val="Arial"/>
      <family val="2"/>
    </font>
  </fonts>
  <fills count="2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9966FF"/>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9999FF"/>
        <bgColor indexed="64"/>
      </patternFill>
    </fill>
    <fill>
      <patternFill patternType="solid">
        <fgColor rgb="FFCCCCFF"/>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31">
    <xf numFmtId="0" fontId="0" fillId="0" borderId="0"/>
    <xf numFmtId="0" fontId="14" fillId="0" borderId="0"/>
    <xf numFmtId="0" fontId="22" fillId="0" borderId="0" applyNumberFormat="0" applyFill="0" applyBorder="0" applyAlignment="0" applyProtection="0">
      <alignment vertical="top"/>
      <protection locked="0"/>
    </xf>
    <xf numFmtId="0" fontId="12" fillId="0" borderId="0"/>
    <xf numFmtId="9" fontId="11"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0" fontId="7" fillId="0" borderId="0"/>
    <xf numFmtId="0" fontId="28" fillId="0" borderId="0"/>
    <xf numFmtId="0" fontId="12" fillId="0" borderId="0"/>
    <xf numFmtId="9" fontId="12"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1" fillId="0" borderId="0" applyNumberFormat="0" applyFill="0" applyBorder="0" applyAlignment="0" applyProtection="0">
      <alignment vertical="top"/>
      <protection locked="0"/>
    </xf>
    <xf numFmtId="0" fontId="4" fillId="0" borderId="0"/>
    <xf numFmtId="0" fontId="3" fillId="0" borderId="0"/>
    <xf numFmtId="0" fontId="2" fillId="0" borderId="0"/>
    <xf numFmtId="0" fontId="1" fillId="0" borderId="0"/>
    <xf numFmtId="0" fontId="45" fillId="0" borderId="0" applyNumberFormat="0" applyFill="0" applyBorder="0" applyAlignment="0" applyProtection="0">
      <alignment vertical="top"/>
      <protection locked="0"/>
    </xf>
    <xf numFmtId="9" fontId="46" fillId="0" borderId="0" applyFont="0" applyFill="0" applyBorder="0" applyAlignment="0" applyProtection="0"/>
  </cellStyleXfs>
  <cellXfs count="1362">
    <xf numFmtId="0" fontId="0" fillId="0" borderId="0" xfId="0"/>
    <xf numFmtId="0" fontId="19" fillId="0" borderId="0" xfId="0" applyFont="1" applyBorder="1" applyAlignment="1">
      <alignment vertical="center" wrapText="1"/>
    </xf>
    <xf numFmtId="0" fontId="0" fillId="0" borderId="0" xfId="0" applyBorder="1" applyAlignment="1">
      <alignment vertical="center" wrapText="1"/>
    </xf>
    <xf numFmtId="0" fontId="18" fillId="0" borderId="0" xfId="0" applyFont="1"/>
    <xf numFmtId="0" fontId="20" fillId="0" borderId="0" xfId="0" applyFont="1"/>
    <xf numFmtId="0" fontId="0" fillId="0" borderId="0" xfId="0" applyBorder="1"/>
    <xf numFmtId="0" fontId="0" fillId="0" borderId="0" xfId="0" applyFill="1"/>
    <xf numFmtId="17" fontId="21" fillId="10" borderId="7" xfId="0" applyNumberFormat="1" applyFont="1" applyFill="1" applyBorder="1" applyAlignment="1">
      <alignment vertical="top"/>
    </xf>
    <xf numFmtId="17" fontId="21" fillId="8" borderId="7" xfId="0" applyNumberFormat="1" applyFont="1" applyFill="1" applyBorder="1" applyAlignment="1">
      <alignment horizontal="left" vertical="top"/>
    </xf>
    <xf numFmtId="17" fontId="21" fillId="10" borderId="7" xfId="0" applyNumberFormat="1" applyFont="1" applyFill="1" applyBorder="1" applyAlignment="1">
      <alignment horizontal="left" vertical="top"/>
    </xf>
    <xf numFmtId="17" fontId="21" fillId="7" borderId="7" xfId="0" applyNumberFormat="1" applyFont="1" applyFill="1" applyBorder="1" applyAlignment="1">
      <alignment horizontal="left" vertical="top"/>
    </xf>
    <xf numFmtId="17" fontId="21" fillId="9" borderId="7" xfId="0" applyNumberFormat="1" applyFont="1" applyFill="1" applyBorder="1" applyAlignment="1">
      <alignment horizontal="left" vertical="top"/>
    </xf>
    <xf numFmtId="17" fontId="21" fillId="7" borderId="5" xfId="0" applyNumberFormat="1" applyFont="1" applyFill="1" applyBorder="1" applyAlignment="1">
      <alignment horizontal="left" vertical="top"/>
    </xf>
    <xf numFmtId="17" fontId="21" fillId="8" borderId="5" xfId="0" applyNumberFormat="1" applyFont="1" applyFill="1" applyBorder="1" applyAlignment="1">
      <alignment horizontal="left" vertical="top"/>
    </xf>
    <xf numFmtId="164" fontId="21" fillId="8" borderId="11" xfId="0" applyNumberFormat="1" applyFont="1" applyFill="1" applyBorder="1" applyAlignment="1">
      <alignment horizontal="left" vertical="top"/>
    </xf>
    <xf numFmtId="164" fontId="21" fillId="10" borderId="4" xfId="0" applyNumberFormat="1" applyFont="1" applyFill="1" applyBorder="1" applyAlignment="1">
      <alignment horizontal="left" vertical="top"/>
    </xf>
    <xf numFmtId="164" fontId="0" fillId="0" borderId="0" xfId="0" applyNumberFormat="1"/>
    <xf numFmtId="0" fontId="0" fillId="0" borderId="0" xfId="0" applyAlignment="1">
      <alignment vertical="top"/>
    </xf>
    <xf numFmtId="0" fontId="12" fillId="0" borderId="0" xfId="10" applyBorder="1" applyAlignment="1"/>
    <xf numFmtId="0" fontId="12" fillId="0" borderId="0" xfId="10" applyBorder="1" applyAlignment="1"/>
    <xf numFmtId="0" fontId="0" fillId="0" borderId="0" xfId="0" applyBorder="1" applyAlignment="1">
      <alignment vertical="center"/>
    </xf>
    <xf numFmtId="14" fontId="0" fillId="0" borderId="0" xfId="0" applyNumberFormat="1"/>
    <xf numFmtId="17" fontId="21" fillId="10" borderId="5" xfId="0" applyNumberFormat="1" applyFont="1" applyFill="1" applyBorder="1" applyAlignment="1">
      <alignment horizontal="left" vertical="top"/>
    </xf>
    <xf numFmtId="164" fontId="21" fillId="10" borderId="11" xfId="0" applyNumberFormat="1" applyFont="1" applyFill="1" applyBorder="1" applyAlignment="1">
      <alignment horizontal="left" vertical="top"/>
    </xf>
    <xf numFmtId="164" fontId="21" fillId="9" borderId="11" xfId="0" applyNumberFormat="1" applyFont="1" applyFill="1" applyBorder="1" applyAlignment="1">
      <alignment horizontal="left" vertical="top"/>
    </xf>
    <xf numFmtId="17" fontId="21" fillId="6" borderId="5" xfId="0" applyNumberFormat="1" applyFont="1" applyFill="1" applyBorder="1" applyAlignment="1">
      <alignment horizontal="left" vertical="top"/>
    </xf>
    <xf numFmtId="17" fontId="21" fillId="10" borderId="1" xfId="0" applyNumberFormat="1" applyFont="1" applyFill="1" applyBorder="1" applyAlignment="1">
      <alignment horizontal="left" vertical="top"/>
    </xf>
    <xf numFmtId="164" fontId="21" fillId="10" borderId="1" xfId="0" applyNumberFormat="1" applyFont="1" applyFill="1" applyBorder="1" applyAlignment="1">
      <alignment horizontal="left" vertical="top"/>
    </xf>
    <xf numFmtId="17" fontId="21" fillId="9" borderId="1" xfId="0" applyNumberFormat="1" applyFont="1" applyFill="1" applyBorder="1" applyAlignment="1">
      <alignment horizontal="left" vertical="top"/>
    </xf>
    <xf numFmtId="164" fontId="21" fillId="9" borderId="1" xfId="0" applyNumberFormat="1" applyFont="1" applyFill="1" applyBorder="1" applyAlignment="1">
      <alignment horizontal="left" vertical="top"/>
    </xf>
    <xf numFmtId="164" fontId="21" fillId="10" borderId="11" xfId="0" applyNumberFormat="1" applyFont="1" applyFill="1" applyBorder="1" applyAlignment="1">
      <alignment horizontal="right" vertical="top"/>
    </xf>
    <xf numFmtId="164" fontId="21" fillId="8" borderId="11" xfId="0" applyNumberFormat="1" applyFont="1" applyFill="1" applyBorder="1" applyAlignment="1">
      <alignment horizontal="right" vertical="top"/>
    </xf>
    <xf numFmtId="0" fontId="0" fillId="0" borderId="0" xfId="0" applyAlignment="1">
      <alignment horizontal="right"/>
    </xf>
    <xf numFmtId="17" fontId="21" fillId="10" borderId="12" xfId="0" applyNumberFormat="1" applyFont="1" applyFill="1" applyBorder="1" applyAlignment="1">
      <alignment horizontal="left" vertical="top"/>
    </xf>
    <xf numFmtId="17" fontId="21" fillId="10" borderId="9" xfId="0" applyNumberFormat="1" applyFont="1" applyFill="1" applyBorder="1" applyAlignment="1">
      <alignment horizontal="left" vertical="top"/>
    </xf>
    <xf numFmtId="17" fontId="21" fillId="6" borderId="7" xfId="0" applyNumberFormat="1" applyFont="1" applyFill="1" applyBorder="1" applyAlignment="1">
      <alignment horizontal="left" vertical="top"/>
    </xf>
    <xf numFmtId="17" fontId="21" fillId="6" borderId="9" xfId="0" applyNumberFormat="1" applyFont="1" applyFill="1" applyBorder="1" applyAlignment="1">
      <alignment horizontal="left" vertical="top"/>
    </xf>
    <xf numFmtId="1" fontId="21" fillId="10" borderId="4" xfId="0" applyNumberFormat="1" applyFont="1" applyFill="1" applyBorder="1" applyAlignment="1">
      <alignment horizontal="left" vertical="top"/>
    </xf>
    <xf numFmtId="164" fontId="21" fillId="10" borderId="4" xfId="0" applyNumberFormat="1" applyFont="1" applyFill="1" applyBorder="1" applyAlignment="1">
      <alignment horizontal="right" vertical="top"/>
    </xf>
    <xf numFmtId="164" fontId="21" fillId="8" borderId="4" xfId="0" applyNumberFormat="1" applyFont="1" applyFill="1" applyBorder="1" applyAlignment="1">
      <alignment horizontal="right" vertical="top" wrapText="1"/>
    </xf>
    <xf numFmtId="164" fontId="21" fillId="10" borderId="4" xfId="0" applyNumberFormat="1" applyFont="1" applyFill="1" applyBorder="1" applyAlignment="1">
      <alignment horizontal="right" vertical="top" wrapText="1"/>
    </xf>
    <xf numFmtId="164" fontId="21" fillId="7" borderId="4" xfId="0" applyNumberFormat="1" applyFont="1" applyFill="1" applyBorder="1" applyAlignment="1">
      <alignment horizontal="right" vertical="top" wrapText="1"/>
    </xf>
    <xf numFmtId="164" fontId="21" fillId="9" borderId="4" xfId="0" applyNumberFormat="1" applyFont="1" applyFill="1" applyBorder="1" applyAlignment="1">
      <alignment horizontal="right" vertical="top" wrapText="1"/>
    </xf>
    <xf numFmtId="164" fontId="21" fillId="9" borderId="4" xfId="0" applyNumberFormat="1" applyFont="1" applyFill="1" applyBorder="1" applyAlignment="1">
      <alignment horizontal="right" vertical="top"/>
    </xf>
    <xf numFmtId="164" fontId="21" fillId="7" borderId="11" xfId="0" applyNumberFormat="1" applyFont="1" applyFill="1" applyBorder="1" applyAlignment="1">
      <alignment horizontal="right" vertical="top"/>
    </xf>
    <xf numFmtId="164" fontId="21" fillId="7" borderId="4" xfId="0" applyNumberFormat="1" applyFont="1" applyFill="1" applyBorder="1" applyAlignment="1">
      <alignment horizontal="right" vertical="top"/>
    </xf>
    <xf numFmtId="164" fontId="21" fillId="8" borderId="4" xfId="0" applyNumberFormat="1" applyFont="1" applyFill="1" applyBorder="1" applyAlignment="1">
      <alignment horizontal="right" vertical="top"/>
    </xf>
    <xf numFmtId="17" fontId="21" fillId="8" borderId="12" xfId="0" applyNumberFormat="1" applyFont="1" applyFill="1" applyBorder="1" applyAlignment="1">
      <alignment horizontal="left" vertical="top"/>
    </xf>
    <xf numFmtId="164" fontId="21" fillId="8" borderId="8" xfId="0" applyNumberFormat="1" applyFont="1" applyFill="1" applyBorder="1" applyAlignment="1">
      <alignment horizontal="right" vertical="top"/>
    </xf>
    <xf numFmtId="164" fontId="21" fillId="10" borderId="8" xfId="0" applyNumberFormat="1" applyFont="1" applyFill="1" applyBorder="1" applyAlignment="1">
      <alignment horizontal="right" vertical="top" wrapText="1"/>
    </xf>
    <xf numFmtId="164" fontId="21" fillId="9" borderId="6" xfId="0" applyNumberFormat="1" applyFont="1" applyFill="1" applyBorder="1" applyAlignment="1">
      <alignment horizontal="left" vertical="top"/>
    </xf>
    <xf numFmtId="164" fontId="21" fillId="10" borderId="6" xfId="0" applyNumberFormat="1" applyFont="1" applyFill="1" applyBorder="1" applyAlignment="1">
      <alignment horizontal="left" vertical="top"/>
    </xf>
    <xf numFmtId="0" fontId="18" fillId="0" borderId="0" xfId="0" applyFont="1" applyAlignment="1">
      <alignment horizontal="left" indent="4"/>
    </xf>
    <xf numFmtId="1" fontId="21" fillId="6" borderId="4" xfId="0" applyNumberFormat="1" applyFont="1" applyFill="1" applyBorder="1" applyAlignment="1">
      <alignment horizontal="left" vertical="top"/>
    </xf>
    <xf numFmtId="1" fontId="21" fillId="6" borderId="11" xfId="0" applyNumberFormat="1" applyFont="1" applyFill="1" applyBorder="1" applyAlignment="1">
      <alignment horizontal="left" vertical="top"/>
    </xf>
    <xf numFmtId="164" fontId="21" fillId="10" borderId="4" xfId="0" applyNumberFormat="1" applyFont="1" applyFill="1" applyBorder="1" applyAlignment="1">
      <alignment horizontal="center" vertical="top"/>
    </xf>
    <xf numFmtId="0" fontId="12" fillId="0" borderId="0" xfId="0" applyFont="1" applyBorder="1"/>
    <xf numFmtId="0" fontId="12" fillId="0" borderId="0" xfId="0" applyFont="1"/>
    <xf numFmtId="164" fontId="21" fillId="9" borderId="8" xfId="0" applyNumberFormat="1" applyFont="1" applyFill="1" applyBorder="1" applyAlignment="1">
      <alignment horizontal="right" vertical="top"/>
    </xf>
    <xf numFmtId="164" fontId="21" fillId="9" borderId="41" xfId="0" applyNumberFormat="1" applyFont="1" applyFill="1" applyBorder="1" applyAlignment="1">
      <alignment horizontal="right" vertical="top"/>
    </xf>
    <xf numFmtId="164" fontId="21" fillId="10" borderId="41" xfId="0" applyNumberFormat="1" applyFont="1" applyFill="1" applyBorder="1" applyAlignment="1">
      <alignment horizontal="right" vertical="top"/>
    </xf>
    <xf numFmtId="164" fontId="21" fillId="8" borderId="41" xfId="0" applyNumberFormat="1" applyFont="1" applyFill="1" applyBorder="1" applyAlignment="1">
      <alignment horizontal="right" vertical="top"/>
    </xf>
    <xf numFmtId="164" fontId="21" fillId="10" borderId="8" xfId="0" applyNumberFormat="1" applyFont="1" applyFill="1" applyBorder="1" applyAlignment="1">
      <alignment horizontal="left" vertical="top"/>
    </xf>
    <xf numFmtId="17" fontId="21" fillId="9" borderId="9" xfId="0" applyNumberFormat="1" applyFont="1" applyFill="1" applyBorder="1" applyAlignment="1">
      <alignment horizontal="left" vertical="top"/>
    </xf>
    <xf numFmtId="164" fontId="21" fillId="9" borderId="4" xfId="0" applyNumberFormat="1" applyFont="1" applyFill="1" applyBorder="1" applyAlignment="1">
      <alignment horizontal="left" vertical="top"/>
    </xf>
    <xf numFmtId="1" fontId="21" fillId="8" borderId="4" xfId="0" applyNumberFormat="1" applyFont="1" applyFill="1" applyBorder="1" applyAlignment="1">
      <alignment horizontal="left" vertical="top"/>
    </xf>
    <xf numFmtId="164" fontId="21" fillId="9" borderId="4" xfId="0" applyNumberFormat="1" applyFont="1" applyFill="1" applyBorder="1" applyAlignment="1">
      <alignment horizontal="center" vertical="top"/>
    </xf>
    <xf numFmtId="0" fontId="29" fillId="0" borderId="0" xfId="0" applyFont="1" applyAlignment="1" applyProtection="1">
      <alignment horizontal="center" vertical="center"/>
      <protection locked="0"/>
    </xf>
    <xf numFmtId="0" fontId="29" fillId="12" borderId="29" xfId="0" applyFont="1" applyFill="1" applyBorder="1" applyAlignment="1" applyProtection="1">
      <alignment horizontal="center" vertical="center"/>
      <protection locked="0"/>
    </xf>
    <xf numFmtId="0" fontId="29" fillId="12" borderId="35" xfId="0" applyFont="1" applyFill="1" applyBorder="1" applyAlignment="1" applyProtection="1">
      <alignment horizontal="center" vertical="center"/>
      <protection locked="0"/>
    </xf>
    <xf numFmtId="0" fontId="29" fillId="12" borderId="30" xfId="0" applyFont="1" applyFill="1" applyBorder="1" applyAlignment="1" applyProtection="1">
      <alignment horizontal="center" vertical="center"/>
      <protection locked="0"/>
    </xf>
    <xf numFmtId="0" fontId="29" fillId="6" borderId="29" xfId="0" applyFont="1" applyFill="1" applyBorder="1" applyAlignment="1" applyProtection="1">
      <alignment horizontal="center" vertical="center"/>
      <protection locked="0"/>
    </xf>
    <xf numFmtId="0" fontId="29" fillId="6" borderId="35" xfId="0" applyFont="1" applyFill="1" applyBorder="1" applyAlignment="1" applyProtection="1">
      <alignment horizontal="center" vertical="center"/>
      <protection locked="0"/>
    </xf>
    <xf numFmtId="0" fontId="29" fillId="6" borderId="30" xfId="0" applyFont="1" applyFill="1" applyBorder="1" applyAlignment="1" applyProtection="1">
      <alignment horizontal="center" vertical="center"/>
      <protection locked="0"/>
    </xf>
    <xf numFmtId="0" fontId="41" fillId="12" borderId="29" xfId="24" applyFill="1" applyBorder="1" applyAlignment="1" applyProtection="1">
      <alignment horizontal="center" vertical="center"/>
      <protection locked="0"/>
    </xf>
    <xf numFmtId="0" fontId="29" fillId="6" borderId="27" xfId="0" applyFont="1" applyFill="1" applyBorder="1" applyAlignment="1" applyProtection="1">
      <alignment horizontal="center" vertical="center"/>
      <protection locked="0"/>
    </xf>
    <xf numFmtId="0" fontId="41" fillId="6" borderId="29" xfId="24" applyFill="1" applyBorder="1" applyAlignment="1" applyProtection="1">
      <alignment horizontal="center" vertical="center"/>
      <protection locked="0"/>
    </xf>
    <xf numFmtId="0" fontId="29" fillId="17" borderId="29" xfId="0" applyFont="1" applyFill="1" applyBorder="1" applyAlignment="1" applyProtection="1">
      <alignment horizontal="center" vertical="center"/>
      <protection locked="0"/>
    </xf>
    <xf numFmtId="0" fontId="29" fillId="17" borderId="35" xfId="0" applyFont="1" applyFill="1" applyBorder="1" applyAlignment="1" applyProtection="1">
      <alignment horizontal="center" vertical="center"/>
      <protection locked="0"/>
    </xf>
    <xf numFmtId="0" fontId="41" fillId="16" borderId="29" xfId="24" applyFill="1" applyBorder="1" applyAlignment="1" applyProtection="1">
      <alignment horizontal="center" vertical="center"/>
      <protection locked="0"/>
    </xf>
    <xf numFmtId="0" fontId="29" fillId="16" borderId="35" xfId="0" applyFont="1" applyFill="1" applyBorder="1" applyAlignment="1" applyProtection="1">
      <alignment horizontal="center" vertical="center"/>
      <protection locked="0"/>
    </xf>
    <xf numFmtId="0" fontId="41" fillId="17" borderId="29" xfId="24" applyFill="1" applyBorder="1" applyAlignment="1" applyProtection="1">
      <alignment horizontal="center" vertical="center"/>
      <protection locked="0"/>
    </xf>
    <xf numFmtId="0" fontId="29" fillId="17" borderId="30" xfId="0" applyFont="1" applyFill="1" applyBorder="1" applyAlignment="1" applyProtection="1">
      <alignment horizontal="center" vertical="center"/>
      <protection locked="0"/>
    </xf>
    <xf numFmtId="1" fontId="29" fillId="17" borderId="35" xfId="0" applyNumberFormat="1" applyFont="1" applyFill="1" applyBorder="1" applyAlignment="1" applyProtection="1">
      <alignment horizontal="center" vertical="center"/>
      <protection locked="0"/>
    </xf>
    <xf numFmtId="0" fontId="29" fillId="16" borderId="29" xfId="0" applyFont="1" applyFill="1" applyBorder="1" applyAlignment="1" applyProtection="1">
      <alignment horizontal="center" vertical="center"/>
      <protection locked="0"/>
    </xf>
    <xf numFmtId="0" fontId="29" fillId="16" borderId="30" xfId="0" applyFont="1" applyFill="1" applyBorder="1" applyAlignment="1" applyProtection="1">
      <alignment horizontal="center" vertical="center"/>
      <protection locked="0"/>
    </xf>
    <xf numFmtId="0" fontId="41" fillId="18" borderId="29" xfId="24" applyFill="1" applyBorder="1" applyAlignment="1" applyProtection="1">
      <alignment horizontal="center" vertical="center"/>
      <protection locked="0"/>
    </xf>
    <xf numFmtId="0" fontId="29" fillId="18" borderId="35" xfId="0" applyFont="1" applyFill="1" applyBorder="1" applyAlignment="1" applyProtection="1">
      <alignment horizontal="center" vertical="center"/>
      <protection locked="0"/>
    </xf>
    <xf numFmtId="0" fontId="29" fillId="9" borderId="35" xfId="0" applyFont="1" applyFill="1" applyBorder="1" applyAlignment="1" applyProtection="1">
      <alignment horizontal="center" vertical="center"/>
      <protection locked="0"/>
    </xf>
    <xf numFmtId="0" fontId="29" fillId="9" borderId="30" xfId="0" applyFont="1" applyFill="1" applyBorder="1" applyAlignment="1" applyProtection="1">
      <alignment horizontal="center" vertical="center"/>
      <protection locked="0"/>
    </xf>
    <xf numFmtId="0" fontId="29" fillId="10" borderId="29" xfId="0" applyFont="1" applyFill="1" applyBorder="1" applyAlignment="1" applyProtection="1">
      <alignment horizontal="center" vertical="center"/>
      <protection locked="0"/>
    </xf>
    <xf numFmtId="0" fontId="29" fillId="10" borderId="35" xfId="0" applyFont="1" applyFill="1" applyBorder="1" applyAlignment="1" applyProtection="1">
      <alignment horizontal="center" vertical="center"/>
      <protection locked="0"/>
    </xf>
    <xf numFmtId="0" fontId="29" fillId="10" borderId="30" xfId="0" applyFont="1" applyFill="1" applyBorder="1" applyAlignment="1" applyProtection="1">
      <alignment horizontal="center" vertical="center"/>
      <protection locked="0"/>
    </xf>
    <xf numFmtId="0" fontId="29" fillId="19" borderId="35" xfId="0" applyFont="1" applyFill="1" applyBorder="1" applyAlignment="1" applyProtection="1">
      <alignment horizontal="center" vertical="center"/>
      <protection locked="0"/>
    </xf>
    <xf numFmtId="0" fontId="29" fillId="19" borderId="30" xfId="0" applyFont="1" applyFill="1" applyBorder="1" applyAlignment="1" applyProtection="1">
      <alignment horizontal="center" vertical="center"/>
      <protection locked="0"/>
    </xf>
    <xf numFmtId="0" fontId="29" fillId="19" borderId="29" xfId="0" applyFont="1" applyFill="1" applyBorder="1" applyAlignment="1" applyProtection="1">
      <alignment horizontal="center" vertical="center"/>
      <protection locked="0"/>
    </xf>
    <xf numFmtId="164" fontId="29" fillId="19" borderId="35" xfId="0" applyNumberFormat="1" applyFont="1" applyFill="1" applyBorder="1" applyAlignment="1" applyProtection="1">
      <alignment horizontal="center" vertical="center"/>
      <protection locked="0"/>
    </xf>
    <xf numFmtId="164" fontId="29" fillId="10" borderId="35" xfId="0" applyNumberFormat="1" applyFont="1" applyFill="1" applyBorder="1" applyAlignment="1" applyProtection="1">
      <alignment horizontal="center" vertical="center"/>
      <protection locked="0"/>
    </xf>
    <xf numFmtId="0" fontId="29" fillId="20" borderId="35" xfId="0" applyFont="1" applyFill="1" applyBorder="1" applyAlignment="1" applyProtection="1">
      <alignment horizontal="center" vertical="center"/>
      <protection locked="0"/>
    </xf>
    <xf numFmtId="0" fontId="29" fillId="20" borderId="30" xfId="0" applyFont="1" applyFill="1" applyBorder="1" applyAlignment="1" applyProtection="1">
      <alignment horizontal="center" vertical="center"/>
      <protection locked="0"/>
    </xf>
    <xf numFmtId="0" fontId="30" fillId="0" borderId="0" xfId="8" applyFont="1" applyAlignment="1" applyProtection="1">
      <alignment horizontal="center" vertical="center" wrapText="1"/>
      <protection locked="0"/>
    </xf>
    <xf numFmtId="0" fontId="30" fillId="19" borderId="0" xfId="8" applyFont="1" applyFill="1" applyBorder="1" applyAlignment="1" applyProtection="1">
      <alignment horizontal="center" vertical="center" wrapText="1"/>
      <protection locked="0"/>
    </xf>
    <xf numFmtId="0" fontId="30" fillId="19" borderId="37" xfId="8" applyFont="1" applyFill="1" applyBorder="1" applyAlignment="1" applyProtection="1">
      <alignment horizontal="center" vertical="center" wrapText="1"/>
      <protection locked="0"/>
    </xf>
    <xf numFmtId="0" fontId="30" fillId="12" borderId="31" xfId="8" applyFont="1" applyFill="1" applyBorder="1" applyAlignment="1" applyProtection="1">
      <alignment horizontal="center" vertical="center" wrapText="1"/>
      <protection locked="0"/>
    </xf>
    <xf numFmtId="0" fontId="30" fillId="12" borderId="38" xfId="8" applyFont="1" applyFill="1" applyBorder="1" applyAlignment="1" applyProtection="1">
      <alignment horizontal="center" vertical="center" wrapText="1"/>
      <protection locked="0"/>
    </xf>
    <xf numFmtId="0" fontId="30" fillId="12" borderId="32" xfId="8" applyFont="1" applyFill="1" applyBorder="1" applyAlignment="1" applyProtection="1">
      <alignment horizontal="center" vertical="center" wrapText="1"/>
      <protection locked="0"/>
    </xf>
    <xf numFmtId="0" fontId="30" fillId="12" borderId="36" xfId="8" applyFont="1" applyFill="1" applyBorder="1" applyAlignment="1" applyProtection="1">
      <alignment horizontal="center" vertical="center" wrapText="1"/>
      <protection locked="0"/>
    </xf>
    <xf numFmtId="0" fontId="30" fillId="12" borderId="0" xfId="8" applyFont="1" applyFill="1" applyBorder="1" applyAlignment="1" applyProtection="1">
      <alignment horizontal="center" vertical="center" wrapText="1"/>
      <protection locked="0"/>
    </xf>
    <xf numFmtId="0" fontId="30" fillId="12" borderId="37" xfId="8" applyFont="1" applyFill="1" applyBorder="1" applyAlignment="1" applyProtection="1">
      <alignment horizontal="center" vertical="center" wrapText="1"/>
      <protection locked="0"/>
    </xf>
    <xf numFmtId="0" fontId="29" fillId="12" borderId="31" xfId="0" applyFont="1" applyFill="1" applyBorder="1" applyAlignment="1" applyProtection="1">
      <alignment horizontal="center" vertical="center" wrapText="1"/>
      <protection locked="0"/>
    </xf>
    <xf numFmtId="0" fontId="29" fillId="12" borderId="38" xfId="0" applyFont="1" applyFill="1" applyBorder="1" applyAlignment="1" applyProtection="1">
      <alignment horizontal="center" vertical="center" wrapText="1"/>
      <protection locked="0"/>
    </xf>
    <xf numFmtId="0" fontId="29" fillId="12" borderId="32" xfId="0" applyFont="1" applyFill="1" applyBorder="1" applyAlignment="1" applyProtection="1">
      <alignment horizontal="center" vertical="center" wrapText="1"/>
      <protection locked="0"/>
    </xf>
    <xf numFmtId="0" fontId="29" fillId="6" borderId="31" xfId="0" applyFont="1" applyFill="1" applyBorder="1" applyAlignment="1" applyProtection="1">
      <alignment horizontal="center" vertical="center" wrapText="1"/>
      <protection locked="0"/>
    </xf>
    <xf numFmtId="0" fontId="29" fillId="6" borderId="38" xfId="0" applyFont="1" applyFill="1" applyBorder="1" applyAlignment="1" applyProtection="1">
      <alignment horizontal="center" vertical="center" wrapText="1"/>
      <protection locked="0"/>
    </xf>
    <xf numFmtId="0" fontId="29" fillId="6" borderId="32" xfId="0" applyFont="1" applyFill="1" applyBorder="1" applyAlignment="1" applyProtection="1">
      <alignment horizontal="center" vertical="center" wrapText="1"/>
      <protection locked="0"/>
    </xf>
    <xf numFmtId="10" fontId="29" fillId="6" borderId="38" xfId="0" applyNumberFormat="1" applyFont="1" applyFill="1" applyBorder="1" applyAlignment="1" applyProtection="1">
      <alignment horizontal="center" vertical="center" wrapText="1"/>
      <protection locked="0"/>
    </xf>
    <xf numFmtId="0" fontId="29" fillId="12" borderId="36" xfId="0" applyFont="1" applyFill="1" applyBorder="1" applyAlignment="1" applyProtection="1">
      <alignment horizontal="center" vertical="center" wrapText="1"/>
      <protection locked="0"/>
    </xf>
    <xf numFmtId="0" fontId="29" fillId="12" borderId="0" xfId="0" applyFont="1" applyFill="1" applyBorder="1" applyAlignment="1" applyProtection="1">
      <alignment horizontal="center" vertical="center" wrapText="1"/>
      <protection locked="0"/>
    </xf>
    <xf numFmtId="0" fontId="29" fillId="12" borderId="37" xfId="0" applyFont="1" applyFill="1" applyBorder="1" applyAlignment="1" applyProtection="1">
      <alignment horizontal="center" vertical="center" wrapText="1"/>
      <protection locked="0"/>
    </xf>
    <xf numFmtId="0" fontId="29" fillId="6" borderId="36" xfId="0" applyFont="1" applyFill="1" applyBorder="1" applyAlignment="1" applyProtection="1">
      <alignment horizontal="center" vertical="center" wrapText="1"/>
      <protection locked="0"/>
    </xf>
    <xf numFmtId="0" fontId="29" fillId="6" borderId="0" xfId="0" applyFont="1" applyFill="1" applyBorder="1" applyAlignment="1" applyProtection="1">
      <alignment horizontal="center" vertical="center" wrapText="1"/>
      <protection locked="0"/>
    </xf>
    <xf numFmtId="0" fontId="29" fillId="6" borderId="37" xfId="0" applyFont="1" applyFill="1" applyBorder="1" applyAlignment="1" applyProtection="1">
      <alignment horizontal="center" vertical="center" wrapText="1"/>
      <protection locked="0"/>
    </xf>
    <xf numFmtId="0" fontId="29" fillId="6" borderId="28" xfId="0" applyFont="1" applyFill="1" applyBorder="1" applyAlignment="1" applyProtection="1">
      <alignment horizontal="center" vertical="center" wrapText="1"/>
      <protection locked="0"/>
    </xf>
    <xf numFmtId="0" fontId="29" fillId="17" borderId="31" xfId="0" applyFont="1" applyFill="1" applyBorder="1" applyAlignment="1" applyProtection="1">
      <alignment horizontal="center" vertical="center" wrapText="1"/>
      <protection locked="0"/>
    </xf>
    <xf numFmtId="0" fontId="29" fillId="17" borderId="38" xfId="0" applyFont="1" applyFill="1" applyBorder="1" applyAlignment="1" applyProtection="1">
      <alignment horizontal="center" vertical="center" wrapText="1"/>
      <protection locked="0"/>
    </xf>
    <xf numFmtId="0" fontId="29" fillId="16" borderId="31" xfId="0" applyFont="1" applyFill="1" applyBorder="1" applyAlignment="1" applyProtection="1">
      <alignment horizontal="center" vertical="center" wrapText="1"/>
      <protection locked="0"/>
    </xf>
    <xf numFmtId="0" fontId="29" fillId="16" borderId="38" xfId="0" applyFont="1" applyFill="1" applyBorder="1" applyAlignment="1" applyProtection="1">
      <alignment horizontal="center" vertical="center" wrapText="1"/>
      <protection locked="0"/>
    </xf>
    <xf numFmtId="0" fontId="29" fillId="17" borderId="36" xfId="0" applyFont="1" applyFill="1" applyBorder="1" applyAlignment="1" applyProtection="1">
      <alignment horizontal="center" vertical="center" wrapText="1"/>
      <protection locked="0"/>
    </xf>
    <xf numFmtId="0" fontId="29" fillId="17" borderId="0" xfId="0" applyFont="1" applyFill="1" applyBorder="1" applyAlignment="1" applyProtection="1">
      <alignment horizontal="center" vertical="center" wrapText="1"/>
      <protection locked="0"/>
    </xf>
    <xf numFmtId="0" fontId="29" fillId="17" borderId="37" xfId="0" applyFont="1" applyFill="1" applyBorder="1" applyAlignment="1" applyProtection="1">
      <alignment horizontal="center" vertical="center" wrapText="1"/>
      <protection locked="0"/>
    </xf>
    <xf numFmtId="0" fontId="29" fillId="16" borderId="0" xfId="0" applyFont="1" applyFill="1" applyBorder="1" applyAlignment="1" applyProtection="1">
      <alignment horizontal="center" vertical="center" wrapText="1"/>
      <protection locked="0"/>
    </xf>
    <xf numFmtId="1" fontId="29" fillId="17" borderId="38" xfId="0" applyNumberFormat="1" applyFont="1" applyFill="1" applyBorder="1" applyAlignment="1" applyProtection="1">
      <alignment horizontal="center" vertical="center" wrapText="1"/>
      <protection locked="0"/>
    </xf>
    <xf numFmtId="0" fontId="33" fillId="16" borderId="38" xfId="0" applyFont="1" applyFill="1" applyBorder="1" applyAlignment="1" applyProtection="1">
      <alignment horizontal="center" vertical="center" wrapText="1"/>
      <protection locked="0"/>
    </xf>
    <xf numFmtId="0" fontId="29" fillId="16" borderId="32" xfId="0" applyFont="1" applyFill="1" applyBorder="1" applyAlignment="1" applyProtection="1">
      <alignment horizontal="center" vertical="center" wrapText="1"/>
      <protection locked="0"/>
    </xf>
    <xf numFmtId="0" fontId="29" fillId="18" borderId="31" xfId="0" applyFont="1" applyFill="1" applyBorder="1" applyAlignment="1" applyProtection="1">
      <alignment horizontal="center" vertical="center" wrapText="1"/>
      <protection locked="0"/>
    </xf>
    <xf numFmtId="0" fontId="29" fillId="18" borderId="38" xfId="0" applyFont="1" applyFill="1" applyBorder="1" applyAlignment="1" applyProtection="1">
      <alignment horizontal="center" vertical="center" wrapText="1"/>
      <protection locked="0"/>
    </xf>
    <xf numFmtId="0" fontId="29" fillId="9" borderId="38" xfId="0" applyFont="1" applyFill="1" applyBorder="1" applyAlignment="1" applyProtection="1">
      <alignment horizontal="center" vertical="center" wrapText="1"/>
      <protection locked="0"/>
    </xf>
    <xf numFmtId="0" fontId="29" fillId="9" borderId="32" xfId="0" applyFont="1" applyFill="1" applyBorder="1" applyAlignment="1" applyProtection="1">
      <alignment horizontal="center" vertical="center" wrapText="1"/>
      <protection locked="0"/>
    </xf>
    <xf numFmtId="0" fontId="29" fillId="10" borderId="31" xfId="0" applyFont="1" applyFill="1" applyBorder="1" applyAlignment="1" applyProtection="1">
      <alignment horizontal="center" vertical="center" wrapText="1"/>
      <protection locked="0"/>
    </xf>
    <xf numFmtId="0" fontId="29" fillId="10" borderId="38" xfId="0" applyFont="1" applyFill="1" applyBorder="1" applyAlignment="1" applyProtection="1">
      <alignment horizontal="center" vertical="center" wrapText="1"/>
      <protection locked="0"/>
    </xf>
    <xf numFmtId="0" fontId="29" fillId="10" borderId="32" xfId="0" applyFont="1" applyFill="1" applyBorder="1" applyAlignment="1" applyProtection="1">
      <alignment horizontal="center" vertical="center" wrapText="1"/>
      <protection locked="0"/>
    </xf>
    <xf numFmtId="0" fontId="29" fillId="19" borderId="38" xfId="0" applyFont="1" applyFill="1" applyBorder="1" applyAlignment="1" applyProtection="1">
      <alignment horizontal="center" vertical="center" wrapText="1"/>
      <protection locked="0"/>
    </xf>
    <xf numFmtId="0" fontId="29" fillId="19" borderId="32" xfId="0" applyFont="1" applyFill="1" applyBorder="1" applyAlignment="1" applyProtection="1">
      <alignment horizontal="center" vertical="center" wrapText="1"/>
      <protection locked="0"/>
    </xf>
    <xf numFmtId="0" fontId="29" fillId="19" borderId="31" xfId="0" applyFont="1" applyFill="1" applyBorder="1" applyAlignment="1" applyProtection="1">
      <alignment horizontal="center" vertical="center" wrapText="1"/>
      <protection locked="0"/>
    </xf>
    <xf numFmtId="164" fontId="29" fillId="19" borderId="31" xfId="0" applyNumberFormat="1" applyFont="1" applyFill="1" applyBorder="1" applyAlignment="1" applyProtection="1">
      <alignment horizontal="center" vertical="center" wrapText="1"/>
      <protection locked="0"/>
    </xf>
    <xf numFmtId="164" fontId="29" fillId="19" borderId="38" xfId="0" applyNumberFormat="1" applyFont="1" applyFill="1" applyBorder="1" applyAlignment="1" applyProtection="1">
      <alignment horizontal="center" vertical="center" wrapText="1"/>
      <protection locked="0"/>
    </xf>
    <xf numFmtId="164" fontId="29" fillId="10" borderId="31" xfId="0" applyNumberFormat="1" applyFont="1" applyFill="1" applyBorder="1" applyAlignment="1" applyProtection="1">
      <alignment horizontal="center" vertical="center" wrapText="1"/>
      <protection locked="0"/>
    </xf>
    <xf numFmtId="164" fontId="29" fillId="10" borderId="38" xfId="0" applyNumberFormat="1" applyFont="1" applyFill="1" applyBorder="1" applyAlignment="1" applyProtection="1">
      <alignment horizontal="center" vertical="center" wrapText="1"/>
      <protection locked="0"/>
    </xf>
    <xf numFmtId="1" fontId="29" fillId="20" borderId="31" xfId="0" applyNumberFormat="1" applyFont="1" applyFill="1" applyBorder="1" applyAlignment="1" applyProtection="1">
      <alignment horizontal="center" vertical="center" wrapText="1"/>
      <protection locked="0"/>
    </xf>
    <xf numFmtId="0" fontId="29" fillId="20" borderId="38" xfId="0" applyFont="1" applyFill="1" applyBorder="1" applyAlignment="1" applyProtection="1">
      <alignment horizontal="center" vertical="center" wrapText="1"/>
      <protection locked="0"/>
    </xf>
    <xf numFmtId="0" fontId="29" fillId="20" borderId="32" xfId="0" applyFont="1" applyFill="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30" fillId="19" borderId="25" xfId="8" applyFont="1" applyFill="1" applyBorder="1" applyAlignment="1" applyProtection="1">
      <alignment horizontal="center" vertical="center" wrapText="1"/>
      <protection locked="0"/>
    </xf>
    <xf numFmtId="0" fontId="30" fillId="19" borderId="26" xfId="8" applyFont="1" applyFill="1" applyBorder="1" applyAlignment="1" applyProtection="1">
      <alignment horizontal="center" vertical="center" wrapText="1"/>
      <protection locked="0"/>
    </xf>
    <xf numFmtId="0" fontId="30" fillId="6" borderId="25" xfId="8" applyFont="1" applyFill="1" applyBorder="1" applyAlignment="1" applyProtection="1">
      <alignment horizontal="center" vertical="center" wrapText="1"/>
      <protection locked="0"/>
    </xf>
    <xf numFmtId="0" fontId="30" fillId="6" borderId="26" xfId="8" applyFont="1" applyFill="1" applyBorder="1" applyAlignment="1" applyProtection="1">
      <alignment horizontal="center" vertical="center" wrapText="1"/>
      <protection locked="0"/>
    </xf>
    <xf numFmtId="0" fontId="30" fillId="12" borderId="25" xfId="8" applyFont="1" applyFill="1" applyBorder="1" applyAlignment="1" applyProtection="1">
      <alignment horizontal="center" vertical="center" wrapText="1"/>
      <protection locked="0"/>
    </xf>
    <xf numFmtId="0" fontId="30" fillId="12" borderId="26" xfId="8" applyFont="1" applyFill="1" applyBorder="1" applyAlignment="1" applyProtection="1">
      <alignment horizontal="center" vertical="center" wrapText="1"/>
      <protection locked="0"/>
    </xf>
    <xf numFmtId="164" fontId="30" fillId="6" borderId="25" xfId="8" applyNumberFormat="1" applyFont="1" applyFill="1" applyBorder="1" applyAlignment="1" applyProtection="1">
      <alignment horizontal="center" vertical="center" wrapText="1"/>
      <protection locked="0"/>
    </xf>
    <xf numFmtId="10" fontId="29" fillId="6" borderId="0" xfId="0" applyNumberFormat="1" applyFont="1" applyFill="1" applyBorder="1" applyAlignment="1" applyProtection="1">
      <alignment horizontal="center" vertical="center" wrapText="1"/>
      <protection locked="0"/>
    </xf>
    <xf numFmtId="0" fontId="29" fillId="6" borderId="39" xfId="0" applyFont="1" applyFill="1" applyBorder="1" applyAlignment="1" applyProtection="1">
      <alignment horizontal="center" vertical="center" wrapText="1"/>
      <protection locked="0"/>
    </xf>
    <xf numFmtId="0" fontId="29" fillId="16" borderId="36" xfId="0" applyFont="1" applyFill="1" applyBorder="1" applyAlignment="1" applyProtection="1">
      <alignment horizontal="center" vertical="center" wrapText="1"/>
      <protection locked="0"/>
    </xf>
    <xf numFmtId="0" fontId="29" fillId="17" borderId="24" xfId="0" applyFont="1" applyFill="1" applyBorder="1" applyAlignment="1" applyProtection="1">
      <alignment horizontal="center" vertical="center" wrapText="1"/>
      <protection locked="0"/>
    </xf>
    <xf numFmtId="0" fontId="29" fillId="17" borderId="25" xfId="0" applyFont="1" applyFill="1" applyBorder="1" applyAlignment="1" applyProtection="1">
      <alignment horizontal="center" vertical="center" wrapText="1"/>
      <protection locked="0"/>
    </xf>
    <xf numFmtId="0" fontId="29" fillId="17" borderId="26" xfId="0" applyFont="1" applyFill="1" applyBorder="1" applyAlignment="1" applyProtection="1">
      <alignment horizontal="center" vertical="center" wrapText="1"/>
      <protection locked="0"/>
    </xf>
    <xf numFmtId="1" fontId="29" fillId="17" borderId="25" xfId="0" applyNumberFormat="1" applyFont="1" applyFill="1" applyBorder="1" applyAlignment="1" applyProtection="1">
      <alignment horizontal="center" vertical="center" wrapText="1"/>
      <protection locked="0"/>
    </xf>
    <xf numFmtId="0" fontId="33" fillId="16" borderId="0" xfId="0" applyFont="1" applyFill="1" applyBorder="1" applyAlignment="1" applyProtection="1">
      <alignment horizontal="center" vertical="center" wrapText="1"/>
      <protection locked="0"/>
    </xf>
    <xf numFmtId="0" fontId="29" fillId="16" borderId="37" xfId="0" applyFont="1" applyFill="1" applyBorder="1" applyAlignment="1" applyProtection="1">
      <alignment horizontal="center" vertical="center" wrapText="1"/>
      <protection locked="0"/>
    </xf>
    <xf numFmtId="0" fontId="29" fillId="19" borderId="0" xfId="0" applyFont="1" applyFill="1" applyBorder="1" applyAlignment="1" applyProtection="1">
      <alignment horizontal="center" vertical="center" wrapText="1"/>
      <protection locked="0"/>
    </xf>
    <xf numFmtId="0" fontId="29" fillId="19" borderId="37" xfId="0" applyFont="1" applyFill="1" applyBorder="1" applyAlignment="1" applyProtection="1">
      <alignment horizontal="center" vertical="center" wrapText="1"/>
      <protection locked="0"/>
    </xf>
    <xf numFmtId="0" fontId="29" fillId="10" borderId="36" xfId="0" applyFont="1" applyFill="1" applyBorder="1" applyAlignment="1" applyProtection="1">
      <alignment horizontal="center" vertical="center" wrapText="1"/>
      <protection locked="0"/>
    </xf>
    <xf numFmtId="0" fontId="29" fillId="10" borderId="0" xfId="0" applyFont="1" applyFill="1" applyBorder="1" applyAlignment="1" applyProtection="1">
      <alignment horizontal="center" vertical="center" wrapText="1"/>
      <protection locked="0"/>
    </xf>
    <xf numFmtId="0" fontId="29" fillId="10" borderId="37" xfId="0" applyFont="1" applyFill="1" applyBorder="1" applyAlignment="1" applyProtection="1">
      <alignment horizontal="center" vertical="center" wrapText="1"/>
      <protection locked="0"/>
    </xf>
    <xf numFmtId="0" fontId="29" fillId="19" borderId="36" xfId="0" applyFont="1" applyFill="1" applyBorder="1" applyAlignment="1" applyProtection="1">
      <alignment horizontal="center" vertical="center" wrapText="1"/>
      <protection locked="0"/>
    </xf>
    <xf numFmtId="164" fontId="29" fillId="19" borderId="36" xfId="0" applyNumberFormat="1" applyFont="1" applyFill="1" applyBorder="1" applyAlignment="1" applyProtection="1">
      <alignment horizontal="center" vertical="center" wrapText="1"/>
      <protection locked="0"/>
    </xf>
    <xf numFmtId="164" fontId="29" fillId="19" borderId="0" xfId="0" applyNumberFormat="1" applyFont="1" applyFill="1" applyBorder="1" applyAlignment="1" applyProtection="1">
      <alignment horizontal="center" vertical="center" wrapText="1"/>
      <protection locked="0"/>
    </xf>
    <xf numFmtId="164" fontId="29" fillId="10" borderId="36" xfId="0" applyNumberFormat="1" applyFont="1" applyFill="1" applyBorder="1" applyAlignment="1" applyProtection="1">
      <alignment horizontal="center" vertical="center" wrapText="1"/>
      <protection locked="0"/>
    </xf>
    <xf numFmtId="164" fontId="29" fillId="10" borderId="0" xfId="0" applyNumberFormat="1" applyFont="1" applyFill="1" applyBorder="1" applyAlignment="1" applyProtection="1">
      <alignment horizontal="center" vertical="center" wrapText="1"/>
      <protection locked="0"/>
    </xf>
    <xf numFmtId="1" fontId="29" fillId="20" borderId="36" xfId="0" applyNumberFormat="1" applyFont="1" applyFill="1" applyBorder="1" applyAlignment="1" applyProtection="1">
      <alignment horizontal="center" vertical="center" wrapText="1"/>
      <protection locked="0"/>
    </xf>
    <xf numFmtId="0" fontId="29" fillId="20" borderId="0" xfId="0" applyFont="1" applyFill="1" applyBorder="1" applyAlignment="1" applyProtection="1">
      <alignment horizontal="center" vertical="center" wrapText="1"/>
      <protection locked="0"/>
    </xf>
    <xf numFmtId="0" fontId="29" fillId="20" borderId="37" xfId="0" applyFont="1" applyFill="1" applyBorder="1" applyAlignment="1" applyProtection="1">
      <alignment horizontal="center" vertical="center" wrapText="1"/>
      <protection locked="0"/>
    </xf>
    <xf numFmtId="17" fontId="30" fillId="0" borderId="29" xfId="8" applyNumberFormat="1" applyFont="1" applyBorder="1" applyAlignment="1" applyProtection="1">
      <alignment horizontal="center" vertical="center"/>
      <protection locked="0"/>
    </xf>
    <xf numFmtId="0" fontId="30" fillId="0" borderId="35" xfId="8" applyFont="1" applyBorder="1" applyAlignment="1" applyProtection="1">
      <alignment horizontal="center" vertical="center" wrapText="1"/>
      <protection locked="0"/>
    </xf>
    <xf numFmtId="0" fontId="30" fillId="12" borderId="29" xfId="8" applyFont="1" applyFill="1" applyBorder="1" applyAlignment="1" applyProtection="1">
      <alignment horizontal="center" vertical="center" wrapText="1"/>
      <protection locked="0"/>
    </xf>
    <xf numFmtId="0" fontId="30" fillId="12" borderId="35" xfId="8" applyFont="1" applyFill="1" applyBorder="1" applyAlignment="1" applyProtection="1">
      <alignment horizontal="center" vertical="center" wrapText="1"/>
      <protection locked="0"/>
    </xf>
    <xf numFmtId="0" fontId="30" fillId="12" borderId="30" xfId="8" applyFont="1" applyFill="1" applyBorder="1" applyAlignment="1" applyProtection="1">
      <alignment horizontal="center" vertical="center" wrapText="1"/>
      <protection locked="0"/>
    </xf>
    <xf numFmtId="0" fontId="30" fillId="6" borderId="35" xfId="8" applyFont="1" applyFill="1" applyBorder="1" applyAlignment="1" applyProtection="1">
      <alignment horizontal="center" vertical="center" wrapText="1"/>
      <protection locked="0"/>
    </xf>
    <xf numFmtId="0" fontId="30" fillId="6" borderId="0" xfId="8" applyFont="1" applyFill="1" applyBorder="1" applyAlignment="1" applyProtection="1">
      <alignment horizontal="center" vertical="center" wrapText="1"/>
      <protection locked="0"/>
    </xf>
    <xf numFmtId="164" fontId="30" fillId="6" borderId="0" xfId="8" applyNumberFormat="1" applyFont="1" applyFill="1" applyBorder="1" applyAlignment="1" applyProtection="1">
      <alignment horizontal="center" vertical="center" wrapText="1"/>
      <protection locked="0"/>
    </xf>
    <xf numFmtId="0" fontId="29" fillId="13" borderId="29" xfId="0" applyFont="1" applyFill="1" applyBorder="1" applyAlignment="1" applyProtection="1">
      <alignment horizontal="center" vertical="center" wrapText="1"/>
      <protection locked="0"/>
    </xf>
    <xf numFmtId="0" fontId="29" fillId="13" borderId="35" xfId="0" applyFont="1" applyFill="1" applyBorder="1" applyAlignment="1" applyProtection="1">
      <alignment horizontal="center" vertical="center" wrapText="1"/>
      <protection locked="0"/>
    </xf>
    <xf numFmtId="0" fontId="29" fillId="13" borderId="30" xfId="0" applyFont="1" applyFill="1" applyBorder="1" applyAlignment="1" applyProtection="1">
      <alignment horizontal="center" vertical="center" wrapText="1"/>
      <protection locked="0"/>
    </xf>
    <xf numFmtId="10" fontId="29" fillId="13" borderId="35" xfId="0" applyNumberFormat="1" applyFont="1" applyFill="1" applyBorder="1" applyAlignment="1" applyProtection="1">
      <alignment horizontal="center" vertical="center" wrapText="1"/>
      <protection locked="0"/>
    </xf>
    <xf numFmtId="10" fontId="29" fillId="13" borderId="30" xfId="0" applyNumberFormat="1" applyFont="1" applyFill="1" applyBorder="1" applyAlignment="1" applyProtection="1">
      <alignment horizontal="center" vertical="center" wrapText="1"/>
      <protection locked="0"/>
    </xf>
    <xf numFmtId="10" fontId="29" fillId="12" borderId="29" xfId="0" applyNumberFormat="1" applyFont="1" applyFill="1" applyBorder="1" applyAlignment="1" applyProtection="1">
      <alignment horizontal="center" vertical="center" wrapText="1"/>
      <protection locked="0"/>
    </xf>
    <xf numFmtId="10" fontId="29" fillId="12" borderId="35" xfId="0" applyNumberFormat="1" applyFont="1" applyFill="1" applyBorder="1" applyAlignment="1" applyProtection="1">
      <alignment horizontal="center" vertical="center" wrapText="1"/>
      <protection locked="0"/>
    </xf>
    <xf numFmtId="10" fontId="29" fillId="12" borderId="30" xfId="0" applyNumberFormat="1" applyFont="1" applyFill="1" applyBorder="1" applyAlignment="1" applyProtection="1">
      <alignment horizontal="center" vertical="center" wrapText="1"/>
      <protection locked="0"/>
    </xf>
    <xf numFmtId="0" fontId="29" fillId="12" borderId="35" xfId="0" applyFont="1" applyFill="1" applyBorder="1" applyAlignment="1" applyProtection="1">
      <alignment horizontal="center" vertical="center" wrapText="1"/>
      <protection locked="0"/>
    </xf>
    <xf numFmtId="164" fontId="29" fillId="12" borderId="35" xfId="0" applyNumberFormat="1" applyFont="1" applyFill="1" applyBorder="1" applyAlignment="1" applyProtection="1">
      <alignment horizontal="center" vertical="center" wrapText="1"/>
      <protection locked="0"/>
    </xf>
    <xf numFmtId="9" fontId="29" fillId="13" borderId="35" xfId="0" applyNumberFormat="1" applyFont="1" applyFill="1" applyBorder="1" applyAlignment="1" applyProtection="1">
      <alignment horizontal="center" vertical="center" wrapText="1"/>
      <protection locked="0"/>
    </xf>
    <xf numFmtId="9" fontId="29" fillId="13" borderId="30" xfId="0" applyNumberFormat="1" applyFont="1" applyFill="1" applyBorder="1" applyAlignment="1" applyProtection="1">
      <alignment horizontal="center" vertical="center" wrapText="1"/>
      <protection locked="0"/>
    </xf>
    <xf numFmtId="164" fontId="29" fillId="13" borderId="35" xfId="0" applyNumberFormat="1" applyFont="1" applyFill="1" applyBorder="1" applyAlignment="1" applyProtection="1">
      <alignment horizontal="center" vertical="center" wrapText="1"/>
      <protection locked="0"/>
    </xf>
    <xf numFmtId="164" fontId="29" fillId="13" borderId="30" xfId="0" applyNumberFormat="1"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165" fontId="29" fillId="13" borderId="29" xfId="0" applyNumberFormat="1" applyFont="1" applyFill="1" applyBorder="1" applyAlignment="1" applyProtection="1">
      <alignment horizontal="center" vertical="center" wrapText="1"/>
      <protection locked="0"/>
    </xf>
    <xf numFmtId="165" fontId="29" fillId="13" borderId="35" xfId="0" applyNumberFormat="1" applyFont="1" applyFill="1" applyBorder="1" applyAlignment="1" applyProtection="1">
      <alignment horizontal="center" vertical="center" wrapText="1"/>
      <protection locked="0"/>
    </xf>
    <xf numFmtId="166" fontId="29" fillId="13" borderId="29" xfId="0" applyNumberFormat="1" applyFont="1" applyFill="1" applyBorder="1" applyAlignment="1" applyProtection="1">
      <alignment horizontal="center" vertical="center" wrapText="1"/>
      <protection locked="0"/>
    </xf>
    <xf numFmtId="166" fontId="29" fillId="13" borderId="35" xfId="0" applyNumberFormat="1" applyFont="1" applyFill="1" applyBorder="1" applyAlignment="1" applyProtection="1">
      <alignment horizontal="center" vertical="center" wrapText="1"/>
      <protection locked="0"/>
    </xf>
    <xf numFmtId="164" fontId="29" fillId="13" borderId="35" xfId="10" applyNumberFormat="1" applyFont="1" applyFill="1" applyBorder="1" applyAlignment="1" applyProtection="1">
      <alignment horizontal="center" vertical="center"/>
      <protection locked="0"/>
    </xf>
    <xf numFmtId="164" fontId="29" fillId="6" borderId="35" xfId="10" applyNumberFormat="1" applyFont="1" applyFill="1" applyBorder="1" applyAlignment="1" applyProtection="1">
      <alignment horizontal="center" vertical="center" wrapText="1"/>
      <protection locked="0"/>
    </xf>
    <xf numFmtId="164" fontId="29" fillId="6" borderId="35" xfId="0" applyNumberFormat="1" applyFont="1" applyFill="1" applyBorder="1" applyAlignment="1" applyProtection="1">
      <alignment horizontal="center" vertical="center" wrapText="1"/>
      <protection locked="0"/>
    </xf>
    <xf numFmtId="1" fontId="29" fillId="12" borderId="29" xfId="10" applyNumberFormat="1" applyFont="1" applyFill="1" applyBorder="1" applyAlignment="1" applyProtection="1">
      <alignment horizontal="center" vertical="center" wrapText="1"/>
      <protection locked="0"/>
    </xf>
    <xf numFmtId="167" fontId="29" fillId="12" borderId="35" xfId="10" applyNumberFormat="1" applyFont="1" applyFill="1" applyBorder="1" applyAlignment="1" applyProtection="1">
      <alignment horizontal="center" vertical="center" wrapText="1"/>
      <protection locked="0"/>
    </xf>
    <xf numFmtId="9" fontId="29" fillId="12" borderId="35" xfId="10" applyNumberFormat="1" applyFont="1" applyFill="1" applyBorder="1" applyAlignment="1" applyProtection="1">
      <alignment horizontal="center" vertical="center" wrapText="1"/>
      <protection locked="0"/>
    </xf>
    <xf numFmtId="164" fontId="33" fillId="6" borderId="29" xfId="10" applyNumberFormat="1" applyFont="1" applyFill="1" applyBorder="1" applyAlignment="1" applyProtection="1">
      <alignment horizontal="center" vertical="center"/>
      <protection locked="0"/>
    </xf>
    <xf numFmtId="164" fontId="29" fillId="6" borderId="35" xfId="10" applyNumberFormat="1" applyFont="1" applyFill="1" applyBorder="1" applyAlignment="1" applyProtection="1">
      <alignment horizontal="center" vertical="center"/>
      <protection locked="0"/>
    </xf>
    <xf numFmtId="9" fontId="33" fillId="6" borderId="35" xfId="10" applyNumberFormat="1" applyFont="1" applyFill="1" applyBorder="1" applyAlignment="1" applyProtection="1">
      <alignment horizontal="center" vertical="center" wrapText="1"/>
      <protection locked="0"/>
    </xf>
    <xf numFmtId="164" fontId="29" fillId="17" borderId="29" xfId="10" applyNumberFormat="1" applyFont="1" applyFill="1" applyBorder="1" applyAlignment="1" applyProtection="1">
      <alignment horizontal="center" vertical="center" wrapText="1"/>
      <protection locked="0"/>
    </xf>
    <xf numFmtId="164" fontId="29" fillId="17" borderId="35" xfId="10" applyNumberFormat="1" applyFont="1" applyFill="1" applyBorder="1" applyAlignment="1" applyProtection="1">
      <alignment horizontal="center" vertical="center" wrapText="1"/>
      <protection locked="0"/>
    </xf>
    <xf numFmtId="164" fontId="34" fillId="17" borderId="35" xfId="10" applyNumberFormat="1" applyFont="1" applyFill="1" applyBorder="1" applyAlignment="1" applyProtection="1">
      <alignment horizontal="center" vertical="center" wrapText="1"/>
      <protection locked="0"/>
    </xf>
    <xf numFmtId="164" fontId="29" fillId="16" borderId="29" xfId="10" applyNumberFormat="1" applyFont="1" applyFill="1" applyBorder="1" applyAlignment="1" applyProtection="1">
      <alignment horizontal="center" vertical="center" wrapText="1"/>
      <protection locked="0"/>
    </xf>
    <xf numFmtId="164" fontId="29" fillId="16" borderId="35" xfId="0" applyNumberFormat="1" applyFont="1" applyFill="1" applyBorder="1" applyAlignment="1" applyProtection="1">
      <alignment horizontal="center" vertical="center" wrapText="1"/>
      <protection locked="0"/>
    </xf>
    <xf numFmtId="164" fontId="29" fillId="16" borderId="35" xfId="10" applyNumberFormat="1" applyFont="1" applyFill="1" applyBorder="1" applyAlignment="1" applyProtection="1">
      <alignment horizontal="center" vertical="center" wrapText="1"/>
      <protection locked="0"/>
    </xf>
    <xf numFmtId="164" fontId="29" fillId="17" borderId="29" xfId="10" applyNumberFormat="1" applyFont="1" applyFill="1" applyBorder="1" applyAlignment="1" applyProtection="1">
      <alignment horizontal="center" vertical="center"/>
      <protection locked="0"/>
    </xf>
    <xf numFmtId="164" fontId="29" fillId="17" borderId="35" xfId="10" applyNumberFormat="1" applyFont="1" applyFill="1" applyBorder="1" applyAlignment="1" applyProtection="1">
      <alignment horizontal="center" vertical="center"/>
      <protection locked="0"/>
    </xf>
    <xf numFmtId="164" fontId="29" fillId="16" borderId="29" xfId="10" applyNumberFormat="1" applyFont="1" applyFill="1" applyBorder="1" applyAlignment="1" applyProtection="1">
      <alignment horizontal="center" vertical="center"/>
      <protection locked="0"/>
    </xf>
    <xf numFmtId="164" fontId="29" fillId="16" borderId="35" xfId="10" applyNumberFormat="1" applyFont="1" applyFill="1" applyBorder="1" applyAlignment="1" applyProtection="1">
      <alignment horizontal="center" vertical="center"/>
      <protection locked="0"/>
    </xf>
    <xf numFmtId="164" fontId="29" fillId="17" borderId="35" xfId="0" applyNumberFormat="1" applyFont="1" applyFill="1" applyBorder="1" applyAlignment="1" applyProtection="1">
      <alignment horizontal="center" vertical="center" wrapText="1"/>
      <protection locked="0"/>
    </xf>
    <xf numFmtId="164" fontId="29" fillId="17" borderId="30" xfId="0" applyNumberFormat="1" applyFont="1" applyFill="1" applyBorder="1" applyAlignment="1" applyProtection="1">
      <alignment horizontal="center" vertical="center" wrapText="1"/>
      <protection locked="0"/>
    </xf>
    <xf numFmtId="1" fontId="29" fillId="16" borderId="35" xfId="0" applyNumberFormat="1" applyFont="1" applyFill="1" applyBorder="1" applyAlignment="1" applyProtection="1">
      <alignment horizontal="center" vertical="center" wrapText="1"/>
      <protection locked="0"/>
    </xf>
    <xf numFmtId="0" fontId="29" fillId="16" borderId="35" xfId="0" applyFont="1" applyFill="1" applyBorder="1" applyAlignment="1" applyProtection="1">
      <alignment horizontal="center" vertical="center" wrapText="1"/>
      <protection locked="0"/>
    </xf>
    <xf numFmtId="1" fontId="29" fillId="17" borderId="35" xfId="0" applyNumberFormat="1" applyFont="1" applyFill="1" applyBorder="1" applyAlignment="1" applyProtection="1">
      <alignment horizontal="center" vertical="center" wrapText="1"/>
      <protection locked="0"/>
    </xf>
    <xf numFmtId="0" fontId="29" fillId="17" borderId="35" xfId="0" applyFont="1" applyFill="1" applyBorder="1" applyAlignment="1" applyProtection="1">
      <alignment horizontal="center" vertical="center" wrapText="1"/>
      <protection locked="0"/>
    </xf>
    <xf numFmtId="0" fontId="29" fillId="17" borderId="30" xfId="0" applyFont="1" applyFill="1" applyBorder="1" applyAlignment="1" applyProtection="1">
      <alignment horizontal="center" vertical="center" wrapText="1"/>
      <protection locked="0"/>
    </xf>
    <xf numFmtId="0" fontId="29" fillId="16" borderId="29" xfId="0" applyFont="1" applyFill="1" applyBorder="1" applyAlignment="1" applyProtection="1">
      <alignment horizontal="center" vertical="center" wrapText="1"/>
      <protection locked="0"/>
    </xf>
    <xf numFmtId="164" fontId="29" fillId="17" borderId="36" xfId="10" applyNumberFormat="1" applyFont="1" applyFill="1" applyBorder="1" applyAlignment="1" applyProtection="1">
      <alignment horizontal="center" vertical="center" wrapText="1"/>
      <protection locked="0"/>
    </xf>
    <xf numFmtId="164" fontId="29" fillId="17" borderId="0" xfId="10" applyNumberFormat="1" applyFont="1" applyFill="1" applyBorder="1" applyAlignment="1" applyProtection="1">
      <alignment horizontal="center" vertical="center" wrapText="1"/>
      <protection locked="0"/>
    </xf>
    <xf numFmtId="164" fontId="29" fillId="16" borderId="29" xfId="10" applyNumberFormat="1" applyFont="1" applyFill="1" applyBorder="1" applyAlignment="1" applyProtection="1">
      <alignment horizontal="left" vertical="center" wrapText="1"/>
      <protection locked="0"/>
    </xf>
    <xf numFmtId="164" fontId="29" fillId="16" borderId="35" xfId="10" applyNumberFormat="1" applyFont="1" applyFill="1" applyBorder="1" applyAlignment="1" applyProtection="1">
      <alignment horizontal="left" vertical="center" wrapText="1"/>
      <protection locked="0"/>
    </xf>
    <xf numFmtId="164" fontId="29" fillId="17" borderId="29" xfId="10" applyNumberFormat="1" applyFont="1" applyFill="1" applyBorder="1" applyAlignment="1" applyProtection="1">
      <alignment horizontal="left" vertical="center" wrapText="1"/>
      <protection locked="0"/>
    </xf>
    <xf numFmtId="164" fontId="29" fillId="17" borderId="35" xfId="10" applyNumberFormat="1" applyFont="1" applyFill="1" applyBorder="1" applyAlignment="1" applyProtection="1">
      <alignment horizontal="left" vertical="center" wrapText="1"/>
      <protection locked="0"/>
    </xf>
    <xf numFmtId="164" fontId="29" fillId="16" borderId="30" xfId="10" applyNumberFormat="1" applyFont="1" applyFill="1" applyBorder="1" applyAlignment="1" applyProtection="1">
      <alignment horizontal="center" vertical="center" wrapText="1"/>
      <protection locked="0"/>
    </xf>
    <xf numFmtId="1" fontId="29" fillId="18" borderId="29" xfId="10" applyNumberFormat="1" applyFont="1" applyFill="1" applyBorder="1" applyAlignment="1" applyProtection="1">
      <alignment horizontal="center" vertical="center" wrapText="1"/>
      <protection locked="0"/>
    </xf>
    <xf numFmtId="1" fontId="29" fillId="18" borderId="35" xfId="0" applyNumberFormat="1" applyFont="1" applyFill="1" applyBorder="1" applyAlignment="1" applyProtection="1">
      <alignment horizontal="center" vertical="center"/>
      <protection locked="0"/>
    </xf>
    <xf numFmtId="1" fontId="29" fillId="18" borderId="35" xfId="10" applyNumberFormat="1" applyFont="1" applyFill="1" applyBorder="1" applyAlignment="1" applyProtection="1">
      <alignment horizontal="center" vertical="center" wrapText="1"/>
      <protection locked="0"/>
    </xf>
    <xf numFmtId="164" fontId="29" fillId="9" borderId="29" xfId="0" applyNumberFormat="1" applyFont="1" applyFill="1" applyBorder="1" applyAlignment="1" applyProtection="1">
      <alignment horizontal="center" vertical="center" wrapText="1"/>
      <protection locked="0"/>
    </xf>
    <xf numFmtId="164" fontId="29" fillId="9" borderId="35" xfId="0" applyNumberFormat="1" applyFont="1" applyFill="1" applyBorder="1" applyAlignment="1" applyProtection="1">
      <alignment horizontal="center" vertical="center" wrapText="1"/>
      <protection locked="0"/>
    </xf>
    <xf numFmtId="9" fontId="34" fillId="5" borderId="36" xfId="0" applyNumberFormat="1" applyFont="1" applyFill="1" applyBorder="1" applyAlignment="1" applyProtection="1">
      <alignment horizontal="center" vertical="center" wrapText="1"/>
      <protection locked="0"/>
    </xf>
    <xf numFmtId="164" fontId="29" fillId="18" borderId="35" xfId="0" applyNumberFormat="1" applyFont="1" applyFill="1" applyBorder="1" applyAlignment="1" applyProtection="1">
      <alignment horizontal="center" vertical="center" wrapText="1"/>
      <protection locked="0"/>
    </xf>
    <xf numFmtId="164" fontId="29" fillId="9" borderId="30" xfId="0" applyNumberFormat="1" applyFont="1" applyFill="1" applyBorder="1" applyAlignment="1" applyProtection="1">
      <alignment horizontal="center" vertical="center" wrapText="1"/>
      <protection locked="0"/>
    </xf>
    <xf numFmtId="164" fontId="29" fillId="18" borderId="29" xfId="0" applyNumberFormat="1" applyFont="1" applyFill="1" applyBorder="1" applyAlignment="1" applyProtection="1">
      <alignment horizontal="center" vertical="center" wrapText="1"/>
      <protection locked="0"/>
    </xf>
    <xf numFmtId="164" fontId="29" fillId="18" borderId="30" xfId="0" applyNumberFormat="1" applyFont="1" applyFill="1" applyBorder="1" applyAlignment="1" applyProtection="1">
      <alignment horizontal="center" vertical="center" wrapText="1"/>
      <protection locked="0"/>
    </xf>
    <xf numFmtId="164" fontId="29" fillId="18" borderId="35" xfId="0" applyNumberFormat="1" applyFont="1" applyFill="1" applyBorder="1" applyAlignment="1" applyProtection="1">
      <alignment horizontal="center" vertical="center"/>
      <protection locked="0"/>
    </xf>
    <xf numFmtId="164" fontId="29" fillId="9" borderId="35" xfId="0" applyNumberFormat="1" applyFont="1" applyFill="1" applyBorder="1" applyAlignment="1" applyProtection="1">
      <alignment horizontal="center" vertical="center"/>
      <protection locked="0"/>
    </xf>
    <xf numFmtId="164" fontId="29" fillId="9" borderId="30" xfId="0" applyNumberFormat="1" applyFont="1" applyFill="1" applyBorder="1" applyAlignment="1" applyProtection="1">
      <alignment horizontal="center" vertical="center"/>
      <protection locked="0"/>
    </xf>
    <xf numFmtId="0" fontId="29" fillId="6" borderId="29" xfId="0" applyFont="1" applyFill="1" applyBorder="1" applyAlignment="1" applyProtection="1">
      <alignment horizontal="center" vertical="center" wrapText="1"/>
      <protection locked="0"/>
    </xf>
    <xf numFmtId="164" fontId="29" fillId="10" borderId="35" xfId="0" applyNumberFormat="1" applyFont="1" applyFill="1" applyBorder="1" applyAlignment="1" applyProtection="1">
      <alignment horizontal="center" vertical="center" wrapText="1"/>
      <protection locked="0"/>
    </xf>
    <xf numFmtId="164" fontId="29" fillId="10" borderId="30" xfId="0" applyNumberFormat="1" applyFont="1" applyFill="1" applyBorder="1" applyAlignment="1" applyProtection="1">
      <alignment horizontal="center" vertical="center" wrapText="1"/>
      <protection locked="0"/>
    </xf>
    <xf numFmtId="164" fontId="29" fillId="19" borderId="29" xfId="0" applyNumberFormat="1" applyFont="1" applyFill="1" applyBorder="1" applyAlignment="1" applyProtection="1">
      <alignment horizontal="center" vertical="center" wrapText="1"/>
      <protection locked="0"/>
    </xf>
    <xf numFmtId="164" fontId="29" fillId="6" borderId="0" xfId="0" applyNumberFormat="1" applyFont="1" applyFill="1" applyBorder="1" applyAlignment="1" applyProtection="1">
      <alignment horizontal="center" vertical="center"/>
      <protection locked="0"/>
    </xf>
    <xf numFmtId="165" fontId="29" fillId="10" borderId="29" xfId="0" applyNumberFormat="1" applyFont="1" applyFill="1" applyBorder="1" applyAlignment="1" applyProtection="1">
      <alignment horizontal="center" vertical="center" wrapText="1"/>
      <protection locked="0"/>
    </xf>
    <xf numFmtId="0" fontId="29" fillId="10" borderId="35" xfId="0" applyFont="1" applyFill="1" applyBorder="1" applyAlignment="1" applyProtection="1">
      <alignment horizontal="center" vertical="center" wrapText="1"/>
      <protection locked="0"/>
    </xf>
    <xf numFmtId="165" fontId="29" fillId="10" borderId="30" xfId="0" applyNumberFormat="1" applyFont="1" applyFill="1" applyBorder="1" applyAlignment="1" applyProtection="1">
      <alignment horizontal="center" vertical="center" wrapText="1"/>
      <protection locked="0"/>
    </xf>
    <xf numFmtId="164" fontId="29" fillId="19" borderId="35" xfId="0" applyNumberFormat="1" applyFont="1" applyFill="1" applyBorder="1" applyAlignment="1" applyProtection="1">
      <alignment horizontal="center" vertical="center" wrapText="1"/>
      <protection locked="0"/>
    </xf>
    <xf numFmtId="164" fontId="29" fillId="19" borderId="30" xfId="0" applyNumberFormat="1" applyFont="1" applyFill="1" applyBorder="1" applyAlignment="1" applyProtection="1">
      <alignment horizontal="center" vertical="center" wrapText="1"/>
      <protection locked="0"/>
    </xf>
    <xf numFmtId="1" fontId="29" fillId="20" borderId="29" xfId="0" applyNumberFormat="1" applyFont="1" applyFill="1" applyBorder="1" applyAlignment="1" applyProtection="1">
      <alignment horizontal="center" vertical="center" wrapText="1"/>
      <protection locked="0"/>
    </xf>
    <xf numFmtId="0" fontId="29" fillId="20" borderId="35" xfId="0" applyFont="1" applyFill="1" applyBorder="1" applyAlignment="1" applyProtection="1">
      <alignment horizontal="center" vertical="center" wrapText="1"/>
      <protection locked="0"/>
    </xf>
    <xf numFmtId="0" fontId="29" fillId="20" borderId="30" xfId="0" applyFont="1" applyFill="1" applyBorder="1" applyAlignment="1" applyProtection="1">
      <alignment horizontal="center" vertical="center" wrapText="1"/>
      <protection locked="0"/>
    </xf>
    <xf numFmtId="17" fontId="30" fillId="0" borderId="36" xfId="8" applyNumberFormat="1" applyFont="1" applyBorder="1" applyAlignment="1" applyProtection="1">
      <alignment horizontal="center" vertical="center"/>
      <protection locked="0"/>
    </xf>
    <xf numFmtId="0" fontId="30" fillId="0" borderId="0" xfId="8" applyFont="1" applyBorder="1" applyAlignment="1" applyProtection="1">
      <alignment horizontal="center" vertical="center" wrapText="1"/>
      <protection locked="0"/>
    </xf>
    <xf numFmtId="0" fontId="29" fillId="13" borderId="36" xfId="0" applyFont="1" applyFill="1" applyBorder="1" applyAlignment="1" applyProtection="1">
      <alignment horizontal="center" vertical="center" wrapText="1"/>
      <protection locked="0"/>
    </xf>
    <xf numFmtId="0" fontId="29" fillId="13" borderId="0" xfId="0" applyFont="1" applyFill="1" applyBorder="1" applyAlignment="1" applyProtection="1">
      <alignment horizontal="center" vertical="center" wrapText="1"/>
      <protection locked="0"/>
    </xf>
    <xf numFmtId="0" fontId="29" fillId="13" borderId="37" xfId="0" applyFont="1" applyFill="1" applyBorder="1" applyAlignment="1" applyProtection="1">
      <alignment horizontal="center" vertical="center" wrapText="1"/>
      <protection locked="0"/>
    </xf>
    <xf numFmtId="10" fontId="29" fillId="13" borderId="0" xfId="0" applyNumberFormat="1" applyFont="1" applyFill="1" applyBorder="1" applyAlignment="1" applyProtection="1">
      <alignment horizontal="center" vertical="center" wrapText="1"/>
      <protection locked="0"/>
    </xf>
    <xf numFmtId="10" fontId="29" fillId="13" borderId="37" xfId="0" applyNumberFormat="1" applyFont="1" applyFill="1" applyBorder="1" applyAlignment="1" applyProtection="1">
      <alignment horizontal="center" vertical="center" wrapText="1"/>
      <protection locked="0"/>
    </xf>
    <xf numFmtId="10" fontId="29" fillId="12" borderId="36" xfId="0" applyNumberFormat="1" applyFont="1" applyFill="1" applyBorder="1" applyAlignment="1" applyProtection="1">
      <alignment horizontal="center" vertical="center" wrapText="1"/>
      <protection locked="0"/>
    </xf>
    <xf numFmtId="10" fontId="29" fillId="12" borderId="0" xfId="0" applyNumberFormat="1" applyFont="1" applyFill="1" applyBorder="1" applyAlignment="1" applyProtection="1">
      <alignment horizontal="center" vertical="center" wrapText="1"/>
      <protection locked="0"/>
    </xf>
    <xf numFmtId="10" fontId="29" fillId="12" borderId="37" xfId="0" applyNumberFormat="1" applyFont="1" applyFill="1" applyBorder="1" applyAlignment="1" applyProtection="1">
      <alignment horizontal="center" vertical="center" wrapText="1"/>
      <protection locked="0"/>
    </xf>
    <xf numFmtId="164" fontId="29" fillId="12" borderId="0" xfId="0" applyNumberFormat="1" applyFont="1" applyFill="1" applyBorder="1" applyAlignment="1" applyProtection="1">
      <alignment horizontal="center" vertical="center" wrapText="1"/>
      <protection locked="0"/>
    </xf>
    <xf numFmtId="164" fontId="29" fillId="12" borderId="0" xfId="10" applyNumberFormat="1" applyFont="1" applyFill="1" applyBorder="1" applyAlignment="1" applyProtection="1">
      <alignment horizontal="center" vertical="center" wrapText="1"/>
      <protection locked="0"/>
    </xf>
    <xf numFmtId="0" fontId="29" fillId="13" borderId="36" xfId="10" applyFont="1" applyFill="1" applyBorder="1" applyAlignment="1" applyProtection="1">
      <alignment horizontal="center" vertical="center" wrapText="1"/>
      <protection locked="0"/>
    </xf>
    <xf numFmtId="9" fontId="29" fillId="13" borderId="0" xfId="10" applyNumberFormat="1" applyFont="1" applyFill="1" applyBorder="1" applyAlignment="1" applyProtection="1">
      <alignment horizontal="center" vertical="center" wrapText="1"/>
      <protection locked="0"/>
    </xf>
    <xf numFmtId="9" fontId="29" fillId="13" borderId="37" xfId="0" applyNumberFormat="1" applyFont="1" applyFill="1" applyBorder="1" applyAlignment="1" applyProtection="1">
      <alignment horizontal="center" vertical="center" wrapText="1"/>
      <protection locked="0"/>
    </xf>
    <xf numFmtId="164" fontId="29" fillId="13" borderId="36" xfId="10" applyNumberFormat="1" applyFont="1" applyFill="1" applyBorder="1" applyAlignment="1" applyProtection="1">
      <alignment horizontal="center" vertical="center" wrapText="1"/>
      <protection locked="0"/>
    </xf>
    <xf numFmtId="0" fontId="29" fillId="13" borderId="0" xfId="10" applyNumberFormat="1" applyFont="1" applyFill="1" applyBorder="1" applyAlignment="1" applyProtection="1">
      <alignment horizontal="center" vertical="center"/>
      <protection locked="0"/>
    </xf>
    <xf numFmtId="164" fontId="29" fillId="13" borderId="0" xfId="10" applyNumberFormat="1" applyFont="1" applyFill="1" applyBorder="1" applyAlignment="1" applyProtection="1">
      <alignment horizontal="center" vertical="center" wrapText="1"/>
      <protection locked="0"/>
    </xf>
    <xf numFmtId="164" fontId="29" fillId="13" borderId="37" xfId="10" applyNumberFormat="1" applyFont="1" applyFill="1" applyBorder="1" applyAlignment="1" applyProtection="1">
      <alignment horizontal="center" vertical="center"/>
      <protection locked="0"/>
    </xf>
    <xf numFmtId="9" fontId="29" fillId="12" borderId="0" xfId="10" applyNumberFormat="1" applyFont="1" applyFill="1" applyBorder="1" applyAlignment="1" applyProtection="1">
      <alignment horizontal="center" vertical="center" wrapText="1"/>
      <protection locked="0"/>
    </xf>
    <xf numFmtId="164" fontId="29" fillId="12" borderId="37" xfId="0" applyNumberFormat="1" applyFont="1" applyFill="1" applyBorder="1" applyAlignment="1" applyProtection="1">
      <alignment horizontal="center" vertical="center" wrapText="1"/>
      <protection locked="0"/>
    </xf>
    <xf numFmtId="165" fontId="29" fillId="13" borderId="36" xfId="10" applyNumberFormat="1" applyFont="1" applyFill="1" applyBorder="1" applyAlignment="1" applyProtection="1">
      <alignment horizontal="center" vertical="center"/>
      <protection locked="0"/>
    </xf>
    <xf numFmtId="165" fontId="29" fillId="13" borderId="0" xfId="10" applyNumberFormat="1" applyFont="1" applyFill="1" applyBorder="1" applyAlignment="1" applyProtection="1">
      <alignment horizontal="center" vertical="center"/>
      <protection locked="0"/>
    </xf>
    <xf numFmtId="165" fontId="29" fillId="13" borderId="0" xfId="0" applyNumberFormat="1" applyFont="1" applyFill="1" applyBorder="1" applyAlignment="1" applyProtection="1">
      <alignment horizontal="center" vertical="center" wrapText="1"/>
      <protection locked="0"/>
    </xf>
    <xf numFmtId="166" fontId="29" fillId="13" borderId="36" xfId="10" applyNumberFormat="1" applyFont="1" applyFill="1" applyBorder="1" applyAlignment="1" applyProtection="1">
      <alignment horizontal="center" vertical="center"/>
      <protection locked="0"/>
    </xf>
    <xf numFmtId="166" fontId="29" fillId="13" borderId="0" xfId="10" applyNumberFormat="1" applyFont="1" applyFill="1" applyBorder="1" applyAlignment="1" applyProtection="1">
      <alignment horizontal="center" vertical="center"/>
      <protection locked="0"/>
    </xf>
    <xf numFmtId="164" fontId="29" fillId="13" borderId="0" xfId="10" applyNumberFormat="1" applyFont="1" applyFill="1" applyBorder="1" applyAlignment="1" applyProtection="1">
      <alignment horizontal="center" vertical="center"/>
      <protection locked="0"/>
    </xf>
    <xf numFmtId="164" fontId="29" fillId="13" borderId="0" xfId="0" applyNumberFormat="1" applyFont="1" applyFill="1" applyBorder="1" applyAlignment="1" applyProtection="1">
      <alignment horizontal="center" vertical="center" wrapText="1"/>
      <protection locked="0"/>
    </xf>
    <xf numFmtId="164" fontId="29" fillId="6" borderId="0" xfId="10" applyNumberFormat="1" applyFont="1" applyFill="1" applyBorder="1" applyAlignment="1" applyProtection="1">
      <alignment horizontal="center" vertical="center" wrapText="1"/>
      <protection locked="0"/>
    </xf>
    <xf numFmtId="1" fontId="29" fillId="12" borderId="36" xfId="10" applyNumberFormat="1" applyFont="1" applyFill="1" applyBorder="1" applyAlignment="1" applyProtection="1">
      <alignment horizontal="center" vertical="center" wrapText="1"/>
      <protection locked="0"/>
    </xf>
    <xf numFmtId="167" fontId="29" fillId="12" borderId="0" xfId="10" applyNumberFormat="1" applyFont="1" applyFill="1" applyBorder="1" applyAlignment="1" applyProtection="1">
      <alignment horizontal="center" vertical="center" wrapText="1"/>
      <protection locked="0"/>
    </xf>
    <xf numFmtId="164" fontId="33" fillId="6" borderId="36" xfId="10" applyNumberFormat="1" applyFont="1" applyFill="1" applyBorder="1" applyAlignment="1" applyProtection="1">
      <alignment horizontal="center" vertical="center"/>
      <protection locked="0"/>
    </xf>
    <xf numFmtId="164" fontId="29" fillId="6" borderId="0" xfId="10" applyNumberFormat="1" applyFont="1" applyFill="1" applyBorder="1" applyAlignment="1" applyProtection="1">
      <alignment horizontal="center" vertical="center"/>
      <protection locked="0"/>
    </xf>
    <xf numFmtId="9" fontId="33" fillId="6" borderId="0" xfId="10" applyNumberFormat="1" applyFont="1" applyFill="1" applyBorder="1" applyAlignment="1" applyProtection="1">
      <alignment horizontal="center" vertical="center" wrapText="1"/>
      <protection locked="0"/>
    </xf>
    <xf numFmtId="164" fontId="29" fillId="17" borderId="36" xfId="0" applyNumberFormat="1" applyFont="1" applyFill="1" applyBorder="1" applyAlignment="1" applyProtection="1">
      <alignment horizontal="center" vertical="center" wrapText="1"/>
      <protection locked="0"/>
    </xf>
    <xf numFmtId="164" fontId="29" fillId="17" borderId="0" xfId="10" applyNumberFormat="1" applyFont="1" applyFill="1" applyBorder="1" applyAlignment="1" applyProtection="1">
      <alignment horizontal="center" vertical="center"/>
      <protection locked="0"/>
    </xf>
    <xf numFmtId="164" fontId="34" fillId="17" borderId="0" xfId="10" applyNumberFormat="1" applyFont="1" applyFill="1" applyBorder="1" applyAlignment="1" applyProtection="1">
      <alignment horizontal="center" vertical="center"/>
      <protection locked="0"/>
    </xf>
    <xf numFmtId="164" fontId="34" fillId="17" borderId="0" xfId="10" applyNumberFormat="1" applyFont="1" applyFill="1" applyBorder="1" applyAlignment="1" applyProtection="1">
      <alignment horizontal="center" vertical="center" wrapText="1"/>
      <protection locked="0"/>
    </xf>
    <xf numFmtId="164" fontId="29" fillId="16" borderId="36" xfId="10" applyNumberFormat="1" applyFont="1" applyFill="1" applyBorder="1" applyAlignment="1" applyProtection="1">
      <alignment horizontal="center" vertical="center" wrapText="1"/>
      <protection locked="0"/>
    </xf>
    <xf numFmtId="164" fontId="29" fillId="16" borderId="0" xfId="0" applyNumberFormat="1" applyFont="1" applyFill="1" applyBorder="1" applyAlignment="1" applyProtection="1">
      <alignment horizontal="center" vertical="center" wrapText="1"/>
      <protection locked="0"/>
    </xf>
    <xf numFmtId="164" fontId="29" fillId="16" borderId="0" xfId="10" applyNumberFormat="1" applyFont="1" applyFill="1" applyBorder="1" applyAlignment="1" applyProtection="1">
      <alignment horizontal="center" vertical="center" wrapText="1"/>
      <protection locked="0"/>
    </xf>
    <xf numFmtId="164" fontId="29" fillId="16" borderId="36" xfId="10" applyNumberFormat="1" applyFont="1" applyFill="1" applyBorder="1" applyAlignment="1" applyProtection="1">
      <alignment horizontal="center" vertical="center"/>
      <protection locked="0"/>
    </xf>
    <xf numFmtId="164" fontId="29" fillId="16" borderId="0" xfId="10" applyNumberFormat="1" applyFont="1" applyFill="1" applyBorder="1" applyAlignment="1" applyProtection="1">
      <alignment horizontal="center" vertical="center"/>
      <protection locked="0"/>
    </xf>
    <xf numFmtId="1" fontId="29" fillId="17" borderId="0" xfId="10" applyNumberFormat="1" applyFont="1" applyFill="1" applyBorder="1" applyAlignment="1" applyProtection="1">
      <alignment horizontal="center" vertical="center"/>
      <protection locked="0"/>
    </xf>
    <xf numFmtId="164" fontId="29" fillId="17" borderId="37" xfId="10" applyNumberFormat="1" applyFont="1" applyFill="1" applyBorder="1" applyAlignment="1" applyProtection="1">
      <alignment horizontal="center" vertical="center" wrapText="1"/>
      <protection locked="0"/>
    </xf>
    <xf numFmtId="1" fontId="29" fillId="16" borderId="0" xfId="10" applyNumberFormat="1" applyFont="1" applyFill="1" applyBorder="1" applyAlignment="1" applyProtection="1">
      <alignment horizontal="center" vertical="center" wrapText="1"/>
      <protection locked="0"/>
    </xf>
    <xf numFmtId="1" fontId="29" fillId="17" borderId="0" xfId="10" applyNumberFormat="1" applyFont="1" applyFill="1" applyBorder="1" applyAlignment="1" applyProtection="1">
      <alignment horizontal="center" vertical="center" wrapText="1"/>
      <protection locked="0"/>
    </xf>
    <xf numFmtId="10" fontId="29" fillId="17" borderId="0" xfId="10" applyNumberFormat="1" applyFont="1" applyFill="1" applyBorder="1" applyProtection="1">
      <protection locked="0"/>
    </xf>
    <xf numFmtId="10" fontId="29" fillId="17" borderId="37" xfId="10" applyNumberFormat="1" applyFont="1" applyFill="1" applyBorder="1" applyProtection="1">
      <protection locked="0"/>
    </xf>
    <xf numFmtId="10" fontId="29" fillId="16" borderId="36" xfId="10" applyNumberFormat="1" applyFont="1" applyFill="1" applyBorder="1" applyAlignment="1" applyProtection="1">
      <alignment horizontal="center"/>
      <protection locked="0"/>
    </xf>
    <xf numFmtId="10" fontId="29" fillId="16" borderId="0" xfId="10" applyNumberFormat="1" applyFont="1" applyFill="1" applyBorder="1" applyAlignment="1" applyProtection="1">
      <alignment horizontal="center"/>
      <protection locked="0"/>
    </xf>
    <xf numFmtId="10" fontId="29" fillId="17" borderId="36" xfId="10" applyNumberFormat="1" applyFont="1" applyFill="1" applyBorder="1" applyAlignment="1" applyProtection="1">
      <alignment horizontal="center"/>
      <protection locked="0"/>
    </xf>
    <xf numFmtId="10" fontId="29" fillId="17" borderId="0" xfId="10" applyNumberFormat="1" applyFont="1" applyFill="1" applyBorder="1" applyAlignment="1" applyProtection="1">
      <alignment horizontal="center"/>
      <protection locked="0"/>
    </xf>
    <xf numFmtId="10" fontId="29" fillId="16" borderId="36" xfId="10" applyNumberFormat="1" applyFont="1" applyFill="1" applyBorder="1" applyProtection="1">
      <protection locked="0"/>
    </xf>
    <xf numFmtId="164" fontId="29" fillId="16" borderId="36" xfId="0" applyNumberFormat="1" applyFont="1" applyFill="1" applyBorder="1" applyAlignment="1" applyProtection="1">
      <alignment horizontal="center" vertical="center" wrapText="1"/>
      <protection locked="0"/>
    </xf>
    <xf numFmtId="164" fontId="29" fillId="16" borderId="37" xfId="0" applyNumberFormat="1" applyFont="1" applyFill="1" applyBorder="1" applyAlignment="1" applyProtection="1">
      <alignment horizontal="center" vertical="center" wrapText="1"/>
      <protection locked="0"/>
    </xf>
    <xf numFmtId="164" fontId="29" fillId="17" borderId="0" xfId="0" applyNumberFormat="1" applyFont="1" applyFill="1" applyBorder="1" applyAlignment="1" applyProtection="1">
      <alignment horizontal="center" vertical="center" wrapText="1"/>
      <protection locked="0"/>
    </xf>
    <xf numFmtId="1" fontId="29" fillId="18" borderId="36" xfId="0" applyNumberFormat="1" applyFont="1" applyFill="1" applyBorder="1" applyAlignment="1" applyProtection="1">
      <alignment horizontal="center" vertical="center" wrapText="1"/>
      <protection locked="0"/>
    </xf>
    <xf numFmtId="1" fontId="29" fillId="18" borderId="0" xfId="0" applyNumberFormat="1" applyFont="1" applyFill="1" applyBorder="1" applyAlignment="1" applyProtection="1">
      <alignment horizontal="center" vertical="center"/>
      <protection locked="0"/>
    </xf>
    <xf numFmtId="1" fontId="29" fillId="18" borderId="0" xfId="10" applyNumberFormat="1" applyFont="1" applyFill="1" applyBorder="1" applyAlignment="1" applyProtection="1">
      <alignment horizontal="center" vertical="center" wrapText="1"/>
      <protection locked="0"/>
    </xf>
    <xf numFmtId="164" fontId="29" fillId="9" borderId="36" xfId="0" applyNumberFormat="1" applyFont="1" applyFill="1" applyBorder="1" applyAlignment="1" applyProtection="1">
      <alignment horizontal="center" vertical="center" wrapText="1"/>
      <protection locked="0"/>
    </xf>
    <xf numFmtId="164" fontId="29" fillId="9" borderId="0" xfId="0" applyNumberFormat="1" applyFont="1" applyFill="1" applyBorder="1" applyAlignment="1" applyProtection="1">
      <alignment horizontal="center" vertical="center" wrapText="1"/>
      <protection locked="0"/>
    </xf>
    <xf numFmtId="164" fontId="29" fillId="18" borderId="0" xfId="0" applyNumberFormat="1" applyFont="1" applyFill="1" applyBorder="1" applyAlignment="1" applyProtection="1">
      <alignment horizontal="center" vertical="center" wrapText="1"/>
      <protection locked="0"/>
    </xf>
    <xf numFmtId="164" fontId="29" fillId="9" borderId="37" xfId="0" applyNumberFormat="1" applyFont="1" applyFill="1" applyBorder="1" applyAlignment="1" applyProtection="1">
      <alignment horizontal="center" vertical="center" wrapText="1"/>
      <protection locked="0"/>
    </xf>
    <xf numFmtId="164" fontId="29" fillId="18" borderId="36" xfId="0" applyNumberFormat="1" applyFont="1" applyFill="1" applyBorder="1" applyAlignment="1" applyProtection="1">
      <alignment horizontal="center" vertical="center" wrapText="1"/>
      <protection locked="0"/>
    </xf>
    <xf numFmtId="164" fontId="29" fillId="18" borderId="37" xfId="0" applyNumberFormat="1" applyFont="1" applyFill="1" applyBorder="1" applyAlignment="1" applyProtection="1">
      <alignment horizontal="center" vertical="center" wrapText="1"/>
      <protection locked="0"/>
    </xf>
    <xf numFmtId="164" fontId="29" fillId="18" borderId="0" xfId="0" applyNumberFormat="1" applyFont="1" applyFill="1" applyBorder="1" applyAlignment="1" applyProtection="1">
      <alignment horizontal="center" vertical="center"/>
      <protection locked="0"/>
    </xf>
    <xf numFmtId="164" fontId="29" fillId="9" borderId="0" xfId="0" applyNumberFormat="1" applyFont="1" applyFill="1" applyBorder="1" applyAlignment="1" applyProtection="1">
      <alignment horizontal="center" vertical="center"/>
      <protection locked="0"/>
    </xf>
    <xf numFmtId="164" fontId="29" fillId="9" borderId="37" xfId="0" applyNumberFormat="1" applyFont="1" applyFill="1" applyBorder="1" applyAlignment="1" applyProtection="1">
      <alignment horizontal="center" vertical="center"/>
      <protection locked="0"/>
    </xf>
    <xf numFmtId="164" fontId="29" fillId="6" borderId="0" xfId="0" applyNumberFormat="1" applyFont="1" applyFill="1" applyBorder="1" applyAlignment="1" applyProtection="1">
      <alignment horizontal="center" vertical="center" wrapText="1"/>
      <protection locked="0"/>
    </xf>
    <xf numFmtId="164" fontId="29" fillId="10" borderId="37" xfId="0" applyNumberFormat="1" applyFont="1" applyFill="1" applyBorder="1" applyAlignment="1" applyProtection="1">
      <alignment horizontal="center" vertical="center" wrapText="1"/>
      <protection locked="0"/>
    </xf>
    <xf numFmtId="165" fontId="29" fillId="10" borderId="36" xfId="0" applyNumberFormat="1" applyFont="1" applyFill="1" applyBorder="1" applyAlignment="1" applyProtection="1">
      <alignment horizontal="center" vertical="center" wrapText="1"/>
      <protection locked="0"/>
    </xf>
    <xf numFmtId="165" fontId="29" fillId="10" borderId="37" xfId="0" applyNumberFormat="1" applyFont="1" applyFill="1" applyBorder="1" applyAlignment="1" applyProtection="1">
      <alignment horizontal="center" vertical="center" wrapText="1"/>
      <protection locked="0"/>
    </xf>
    <xf numFmtId="164" fontId="29" fillId="19" borderId="37" xfId="0" applyNumberFormat="1" applyFont="1" applyFill="1" applyBorder="1" applyAlignment="1" applyProtection="1">
      <alignment horizontal="center" vertical="center" wrapText="1"/>
      <protection locked="0"/>
    </xf>
    <xf numFmtId="10" fontId="29" fillId="6" borderId="37" xfId="0" applyNumberFormat="1" applyFont="1" applyFill="1" applyBorder="1" applyAlignment="1" applyProtection="1">
      <alignment horizontal="center" vertical="center" wrapText="1"/>
      <protection locked="0"/>
    </xf>
    <xf numFmtId="164" fontId="29" fillId="6" borderId="36" xfId="0" applyNumberFormat="1" applyFont="1" applyFill="1" applyBorder="1" applyAlignment="1" applyProtection="1">
      <alignment horizontal="center" vertical="center" wrapText="1"/>
      <protection locked="0"/>
    </xf>
    <xf numFmtId="9" fontId="29" fillId="6" borderId="0" xfId="0" applyNumberFormat="1" applyFont="1" applyFill="1" applyBorder="1" applyAlignment="1" applyProtection="1">
      <alignment horizontal="center" vertical="center" wrapText="1"/>
      <protection locked="0"/>
    </xf>
    <xf numFmtId="9" fontId="29" fillId="6" borderId="37" xfId="0" applyNumberFormat="1" applyFont="1" applyFill="1" applyBorder="1" applyAlignment="1" applyProtection="1">
      <alignment horizontal="center" vertical="center" wrapText="1"/>
      <protection locked="0"/>
    </xf>
    <xf numFmtId="164" fontId="29" fillId="13" borderId="37" xfId="0" applyNumberFormat="1" applyFont="1" applyFill="1" applyBorder="1" applyAlignment="1" applyProtection="1">
      <alignment horizontal="center" vertical="center" wrapText="1"/>
      <protection locked="0"/>
    </xf>
    <xf numFmtId="165" fontId="29" fillId="12" borderId="36" xfId="0" applyNumberFormat="1" applyFont="1" applyFill="1" applyBorder="1" applyAlignment="1" applyProtection="1">
      <alignment horizontal="center" vertical="center" wrapText="1"/>
      <protection locked="0"/>
    </xf>
    <xf numFmtId="165" fontId="29" fillId="12" borderId="0" xfId="0" applyNumberFormat="1" applyFont="1" applyFill="1" applyBorder="1" applyAlignment="1" applyProtection="1">
      <alignment horizontal="center" vertical="center" wrapText="1"/>
      <protection locked="0"/>
    </xf>
    <xf numFmtId="166" fontId="29" fillId="6" borderId="36" xfId="10" applyNumberFormat="1" applyFont="1" applyFill="1" applyBorder="1" applyAlignment="1" applyProtection="1">
      <alignment vertical="center"/>
      <protection locked="0"/>
    </xf>
    <xf numFmtId="166" fontId="29" fillId="6" borderId="0" xfId="10" applyNumberFormat="1" applyFont="1" applyFill="1" applyBorder="1" applyAlignment="1" applyProtection="1">
      <alignment vertical="center"/>
      <protection locked="0"/>
    </xf>
    <xf numFmtId="164" fontId="29" fillId="17" borderId="37" xfId="10" applyNumberFormat="1" applyFont="1" applyFill="1" applyBorder="1" applyAlignment="1" applyProtection="1">
      <alignment horizontal="center" vertical="center"/>
      <protection locked="0"/>
    </xf>
    <xf numFmtId="1" fontId="29" fillId="16" borderId="0" xfId="10" applyNumberFormat="1" applyFont="1" applyFill="1" applyBorder="1" applyAlignment="1" applyProtection="1">
      <alignment horizontal="center" vertical="center"/>
      <protection locked="0"/>
    </xf>
    <xf numFmtId="9" fontId="29" fillId="18" borderId="36" xfId="0" applyNumberFormat="1" applyFont="1" applyFill="1" applyBorder="1" applyAlignment="1" applyProtection="1">
      <alignment horizontal="center" vertical="center" wrapText="1"/>
      <protection locked="0"/>
    </xf>
    <xf numFmtId="164" fontId="29" fillId="19" borderId="0" xfId="0" applyNumberFormat="1" applyFont="1" applyFill="1" applyBorder="1" applyAlignment="1" applyProtection="1">
      <alignment horizontal="center" vertical="center"/>
      <protection locked="0"/>
    </xf>
    <xf numFmtId="165" fontId="29" fillId="10" borderId="0" xfId="0" applyNumberFormat="1" applyFont="1" applyFill="1" applyBorder="1" applyAlignment="1" applyProtection="1">
      <alignment horizontal="center" vertical="center" wrapText="1"/>
      <protection locked="0"/>
    </xf>
    <xf numFmtId="9" fontId="29" fillId="13" borderId="0" xfId="0" applyNumberFormat="1" applyFont="1" applyFill="1" applyBorder="1" applyAlignment="1" applyProtection="1">
      <alignment horizontal="center" vertical="center" wrapText="1"/>
      <protection locked="0"/>
    </xf>
    <xf numFmtId="166" fontId="29" fillId="6" borderId="36" xfId="0" applyNumberFormat="1" applyFont="1" applyFill="1" applyBorder="1" applyAlignment="1" applyProtection="1">
      <alignment horizontal="center" vertical="center" wrapText="1"/>
      <protection locked="0"/>
    </xf>
    <xf numFmtId="166" fontId="29" fillId="6" borderId="0" xfId="0" applyNumberFormat="1" applyFont="1" applyFill="1" applyBorder="1" applyAlignment="1" applyProtection="1">
      <alignment horizontal="center" vertical="center" wrapText="1"/>
      <protection locked="0"/>
    </xf>
    <xf numFmtId="164" fontId="29" fillId="17" borderId="36" xfId="10" applyNumberFormat="1" applyFont="1" applyFill="1" applyBorder="1" applyAlignment="1" applyProtection="1">
      <alignment horizontal="center" vertical="center"/>
      <protection locked="0"/>
    </xf>
    <xf numFmtId="164" fontId="29" fillId="17" borderId="37" xfId="0" applyNumberFormat="1" applyFont="1" applyFill="1" applyBorder="1" applyAlignment="1" applyProtection="1">
      <alignment horizontal="center" vertical="center" wrapText="1"/>
      <protection locked="0"/>
    </xf>
    <xf numFmtId="1" fontId="29" fillId="16" borderId="0" xfId="0" applyNumberFormat="1" applyFont="1" applyFill="1" applyBorder="1" applyAlignment="1" applyProtection="1">
      <alignment horizontal="center" vertical="center" wrapText="1"/>
      <protection locked="0"/>
    </xf>
    <xf numFmtId="1" fontId="29" fillId="17" borderId="0" xfId="0" applyNumberFormat="1" applyFont="1" applyFill="1" applyBorder="1" applyAlignment="1" applyProtection="1">
      <alignment horizontal="center" vertical="center" wrapText="1"/>
      <protection locked="0"/>
    </xf>
    <xf numFmtId="164" fontId="29" fillId="17" borderId="0" xfId="10" applyNumberFormat="1" applyFont="1" applyFill="1" applyBorder="1" applyAlignment="1" applyProtection="1">
      <alignment horizontal="left" vertical="center" wrapText="1"/>
      <protection locked="0"/>
    </xf>
    <xf numFmtId="164" fontId="29" fillId="16" borderId="37" xfId="10" applyNumberFormat="1" applyFont="1" applyFill="1" applyBorder="1" applyAlignment="1" applyProtection="1">
      <alignment horizontal="center" vertical="center" wrapText="1"/>
      <protection locked="0"/>
    </xf>
    <xf numFmtId="164" fontId="29" fillId="17" borderId="36" xfId="10" applyNumberFormat="1" applyFont="1" applyFill="1" applyBorder="1" applyAlignment="1" applyProtection="1">
      <alignment horizontal="left" vertical="center" wrapText="1"/>
      <protection locked="0"/>
    </xf>
    <xf numFmtId="1" fontId="29" fillId="18" borderId="36" xfId="10" applyNumberFormat="1" applyFont="1" applyFill="1" applyBorder="1" applyAlignment="1" applyProtection="1">
      <alignment horizontal="center" vertical="center" wrapText="1"/>
      <protection locked="0"/>
    </xf>
    <xf numFmtId="164" fontId="29" fillId="9" borderId="36" xfId="10" applyNumberFormat="1" applyFont="1" applyFill="1" applyBorder="1" applyAlignment="1" applyProtection="1">
      <alignment horizontal="center" vertical="center" wrapText="1"/>
      <protection locked="0"/>
    </xf>
    <xf numFmtId="164" fontId="29" fillId="9" borderId="0" xfId="10" applyNumberFormat="1" applyFont="1" applyFill="1" applyBorder="1" applyAlignment="1" applyProtection="1">
      <alignment horizontal="center" vertical="center" wrapText="1"/>
      <protection locked="0"/>
    </xf>
    <xf numFmtId="164" fontId="17" fillId="17" borderId="0" xfId="10" applyNumberFormat="1" applyFont="1" applyFill="1" applyBorder="1" applyAlignment="1" applyProtection="1">
      <alignment horizontal="center" vertical="center" wrapText="1"/>
      <protection locked="0"/>
    </xf>
    <xf numFmtId="164" fontId="17" fillId="17" borderId="37" xfId="10" applyNumberFormat="1" applyFont="1" applyFill="1" applyBorder="1" applyAlignment="1" applyProtection="1">
      <alignment horizontal="center" vertical="center" wrapText="1"/>
      <protection locked="0"/>
    </xf>
    <xf numFmtId="1" fontId="17" fillId="16" borderId="0" xfId="10" applyNumberFormat="1" applyFont="1" applyFill="1" applyBorder="1" applyAlignment="1" applyProtection="1">
      <alignment horizontal="center" vertical="center" wrapText="1"/>
      <protection locked="0"/>
    </xf>
    <xf numFmtId="164" fontId="17" fillId="16" borderId="0" xfId="10" applyNumberFormat="1" applyFont="1" applyFill="1" applyBorder="1" applyAlignment="1" applyProtection="1">
      <alignment horizontal="center" vertical="center"/>
      <protection locked="0"/>
    </xf>
    <xf numFmtId="164" fontId="17" fillId="16" borderId="0" xfId="10" applyNumberFormat="1" applyFont="1" applyFill="1" applyBorder="1" applyAlignment="1" applyProtection="1">
      <alignment horizontal="center" vertical="center" wrapText="1"/>
      <protection locked="0"/>
    </xf>
    <xf numFmtId="1" fontId="17" fillId="17" borderId="0" xfId="10" applyNumberFormat="1" applyFont="1" applyFill="1" applyBorder="1" applyAlignment="1" applyProtection="1">
      <alignment horizontal="center" vertical="center" wrapText="1"/>
      <protection locked="0"/>
    </xf>
    <xf numFmtId="164" fontId="17" fillId="17" borderId="0" xfId="10" applyNumberFormat="1" applyFont="1" applyFill="1" applyBorder="1" applyAlignment="1" applyProtection="1">
      <alignment horizontal="center" vertical="center"/>
      <protection locked="0"/>
    </xf>
    <xf numFmtId="164" fontId="17" fillId="16" borderId="36" xfId="10" applyNumberFormat="1" applyFont="1" applyFill="1" applyBorder="1" applyAlignment="1" applyProtection="1">
      <alignment horizontal="center" vertical="center"/>
      <protection locked="0"/>
    </xf>
    <xf numFmtId="164" fontId="17" fillId="17" borderId="36" xfId="10" applyNumberFormat="1" applyFont="1" applyFill="1" applyBorder="1" applyAlignment="1" applyProtection="1">
      <alignment horizontal="center" vertical="center" wrapText="1"/>
      <protection locked="0"/>
    </xf>
    <xf numFmtId="164" fontId="17" fillId="17" borderId="36" xfId="10" applyNumberFormat="1" applyFont="1" applyFill="1" applyBorder="1" applyAlignment="1" applyProtection="1">
      <alignment horizontal="center" vertical="center"/>
      <protection locked="0"/>
    </xf>
    <xf numFmtId="164" fontId="17" fillId="16" borderId="37" xfId="10" applyNumberFormat="1" applyFont="1" applyFill="1" applyBorder="1" applyAlignment="1" applyProtection="1">
      <alignment horizontal="center" vertical="center" wrapText="1"/>
      <protection locked="0"/>
    </xf>
    <xf numFmtId="9" fontId="29" fillId="6" borderId="36" xfId="0" applyNumberFormat="1" applyFont="1" applyFill="1" applyBorder="1" applyAlignment="1" applyProtection="1">
      <alignment horizontal="center" vertical="center" wrapText="1"/>
      <protection locked="0"/>
    </xf>
    <xf numFmtId="164" fontId="29" fillId="17" borderId="0" xfId="10" applyNumberFormat="1" applyFont="1" applyFill="1" applyBorder="1" applyAlignment="1" applyProtection="1">
      <alignment horizontal="center"/>
      <protection locked="0"/>
    </xf>
    <xf numFmtId="10" fontId="29" fillId="17" borderId="0" xfId="10" applyNumberFormat="1" applyFont="1" applyFill="1" applyBorder="1" applyAlignment="1" applyProtection="1">
      <alignment horizontal="center" vertical="center" wrapText="1"/>
      <protection locked="0"/>
    </xf>
    <xf numFmtId="10" fontId="29" fillId="16" borderId="36" xfId="10" applyNumberFormat="1" applyFont="1" applyFill="1" applyBorder="1" applyAlignment="1" applyProtection="1">
      <alignment horizontal="left" vertical="center" wrapText="1"/>
      <protection locked="0"/>
    </xf>
    <xf numFmtId="10" fontId="29" fillId="16" borderId="0" xfId="10" applyNumberFormat="1" applyFont="1" applyFill="1" applyBorder="1" applyAlignment="1" applyProtection="1">
      <alignment horizontal="left" vertical="center" wrapText="1"/>
      <protection locked="0"/>
    </xf>
    <xf numFmtId="10" fontId="29" fillId="17" borderId="36" xfId="10" applyNumberFormat="1" applyFont="1" applyFill="1" applyBorder="1" applyAlignment="1" applyProtection="1">
      <alignment horizontal="left" vertical="center" wrapText="1"/>
      <protection locked="0"/>
    </xf>
    <xf numFmtId="10" fontId="29" fillId="17" borderId="0" xfId="10" applyNumberFormat="1" applyFont="1" applyFill="1" applyBorder="1" applyAlignment="1" applyProtection="1">
      <alignment horizontal="left" vertical="center" wrapText="1"/>
      <protection locked="0"/>
    </xf>
    <xf numFmtId="17" fontId="30" fillId="0" borderId="31" xfId="8" applyNumberFormat="1" applyFont="1" applyBorder="1" applyAlignment="1" applyProtection="1">
      <alignment horizontal="center" vertical="center"/>
      <protection locked="0"/>
    </xf>
    <xf numFmtId="0" fontId="30" fillId="0" borderId="38" xfId="8" applyFont="1" applyBorder="1" applyAlignment="1" applyProtection="1">
      <alignment horizontal="center" vertical="center" wrapText="1"/>
      <protection locked="0"/>
    </xf>
    <xf numFmtId="0" fontId="30" fillId="6" borderId="38" xfId="8" applyFont="1" applyFill="1" applyBorder="1" applyAlignment="1" applyProtection="1">
      <alignment horizontal="center" vertical="center" wrapText="1"/>
      <protection locked="0"/>
    </xf>
    <xf numFmtId="10" fontId="29" fillId="6" borderId="32" xfId="0" applyNumberFormat="1" applyFont="1" applyFill="1" applyBorder="1" applyAlignment="1" applyProtection="1">
      <alignment horizontal="center" vertical="center" wrapText="1"/>
      <protection locked="0"/>
    </xf>
    <xf numFmtId="10" fontId="29" fillId="12" borderId="31" xfId="0" applyNumberFormat="1" applyFont="1" applyFill="1" applyBorder="1" applyAlignment="1" applyProtection="1">
      <alignment horizontal="center" vertical="center" wrapText="1"/>
      <protection locked="0"/>
    </xf>
    <xf numFmtId="10" fontId="29" fillId="12" borderId="38" xfId="0" applyNumberFormat="1" applyFont="1" applyFill="1" applyBorder="1" applyAlignment="1" applyProtection="1">
      <alignment horizontal="center" vertical="center" wrapText="1"/>
      <protection locked="0"/>
    </xf>
    <xf numFmtId="10" fontId="29" fillId="12" borderId="32" xfId="0" applyNumberFormat="1" applyFont="1" applyFill="1" applyBorder="1" applyAlignment="1" applyProtection="1">
      <alignment horizontal="center" vertical="center" wrapText="1"/>
      <protection locked="0"/>
    </xf>
    <xf numFmtId="164" fontId="29" fillId="12" borderId="38" xfId="0" applyNumberFormat="1" applyFont="1" applyFill="1" applyBorder="1" applyAlignment="1" applyProtection="1">
      <alignment horizontal="center" vertical="center" wrapText="1"/>
      <protection locked="0"/>
    </xf>
    <xf numFmtId="9" fontId="29" fillId="6" borderId="31" xfId="0" applyNumberFormat="1" applyFont="1" applyFill="1" applyBorder="1" applyAlignment="1" applyProtection="1">
      <alignment horizontal="center" vertical="center" wrapText="1"/>
      <protection locked="0"/>
    </xf>
    <xf numFmtId="9" fontId="29" fillId="6" borderId="38" xfId="0" applyNumberFormat="1" applyFont="1" applyFill="1" applyBorder="1" applyAlignment="1" applyProtection="1">
      <alignment horizontal="center" vertical="center" wrapText="1"/>
      <protection locked="0"/>
    </xf>
    <xf numFmtId="9" fontId="29" fillId="6" borderId="32" xfId="0" applyNumberFormat="1" applyFont="1" applyFill="1" applyBorder="1" applyAlignment="1" applyProtection="1">
      <alignment horizontal="center" vertical="center" wrapText="1"/>
      <protection locked="0"/>
    </xf>
    <xf numFmtId="164" fontId="29" fillId="12" borderId="32" xfId="0" applyNumberFormat="1" applyFont="1" applyFill="1" applyBorder="1" applyAlignment="1" applyProtection="1">
      <alignment horizontal="center" vertical="center" wrapText="1"/>
      <protection locked="0"/>
    </xf>
    <xf numFmtId="165" fontId="29" fillId="12" borderId="31" xfId="0" applyNumberFormat="1" applyFont="1" applyFill="1" applyBorder="1" applyAlignment="1" applyProtection="1">
      <alignment horizontal="center" vertical="center" wrapText="1"/>
      <protection locked="0"/>
    </xf>
    <xf numFmtId="165" fontId="29" fillId="12" borderId="38" xfId="0" applyNumberFormat="1" applyFont="1" applyFill="1" applyBorder="1" applyAlignment="1" applyProtection="1">
      <alignment horizontal="center" vertical="center" wrapText="1"/>
      <protection locked="0"/>
    </xf>
    <xf numFmtId="166" fontId="29" fillId="6" borderId="31" xfId="0" applyNumberFormat="1" applyFont="1" applyFill="1" applyBorder="1" applyAlignment="1" applyProtection="1">
      <alignment horizontal="center" vertical="center" wrapText="1"/>
      <protection locked="0"/>
    </xf>
    <xf numFmtId="166" fontId="29" fillId="6" borderId="38" xfId="0" applyNumberFormat="1" applyFont="1" applyFill="1" applyBorder="1" applyAlignment="1" applyProtection="1">
      <alignment horizontal="center" vertical="center" wrapText="1"/>
      <protection locked="0"/>
    </xf>
    <xf numFmtId="164" fontId="29" fillId="6" borderId="38" xfId="10" applyNumberFormat="1" applyFont="1" applyFill="1" applyBorder="1" applyAlignment="1" applyProtection="1">
      <alignment horizontal="center" vertical="center"/>
      <protection locked="0"/>
    </xf>
    <xf numFmtId="164" fontId="29" fillId="6" borderId="38" xfId="0" applyNumberFormat="1" applyFont="1" applyFill="1" applyBorder="1" applyAlignment="1" applyProtection="1">
      <alignment horizontal="center" vertical="center" wrapText="1"/>
      <protection locked="0"/>
    </xf>
    <xf numFmtId="164" fontId="29" fillId="12" borderId="38" xfId="10" applyNumberFormat="1" applyFont="1" applyFill="1" applyBorder="1" applyAlignment="1" applyProtection="1">
      <alignment horizontal="center" vertical="center" wrapText="1"/>
      <protection locked="0"/>
    </xf>
    <xf numFmtId="164" fontId="29" fillId="6" borderId="38" xfId="10" applyNumberFormat="1" applyFont="1" applyFill="1" applyBorder="1" applyAlignment="1" applyProtection="1">
      <alignment horizontal="center" vertical="center" wrapText="1"/>
      <protection locked="0"/>
    </xf>
    <xf numFmtId="1" fontId="29" fillId="12" borderId="31" xfId="10" applyNumberFormat="1" applyFont="1" applyFill="1" applyBorder="1" applyAlignment="1" applyProtection="1">
      <alignment horizontal="center" vertical="center" wrapText="1"/>
      <protection locked="0"/>
    </xf>
    <xf numFmtId="167" fontId="29" fillId="12" borderId="38" xfId="10" applyNumberFormat="1" applyFont="1" applyFill="1" applyBorder="1" applyAlignment="1" applyProtection="1">
      <alignment horizontal="center" vertical="center" wrapText="1"/>
      <protection locked="0"/>
    </xf>
    <xf numFmtId="9" fontId="29" fillId="12" borderId="38" xfId="10" applyNumberFormat="1" applyFont="1" applyFill="1" applyBorder="1" applyAlignment="1" applyProtection="1">
      <alignment horizontal="center" vertical="center" wrapText="1"/>
      <protection locked="0"/>
    </xf>
    <xf numFmtId="164" fontId="33" fillId="6" borderId="31" xfId="10" applyNumberFormat="1" applyFont="1" applyFill="1" applyBorder="1" applyAlignment="1" applyProtection="1">
      <alignment horizontal="center" vertical="center"/>
      <protection locked="0"/>
    </xf>
    <xf numFmtId="9" fontId="33" fillId="6" borderId="38" xfId="10" applyNumberFormat="1" applyFont="1" applyFill="1" applyBorder="1" applyAlignment="1" applyProtection="1">
      <alignment horizontal="center" vertical="center" wrapText="1"/>
      <protection locked="0"/>
    </xf>
    <xf numFmtId="164" fontId="29" fillId="17" borderId="31" xfId="0" applyNumberFormat="1" applyFont="1" applyFill="1" applyBorder="1" applyAlignment="1" applyProtection="1">
      <alignment horizontal="center" vertical="center" wrapText="1"/>
      <protection locked="0"/>
    </xf>
    <xf numFmtId="164" fontId="29" fillId="17" borderId="38" xfId="10" applyNumberFormat="1" applyFont="1" applyFill="1" applyBorder="1" applyAlignment="1" applyProtection="1">
      <alignment horizontal="center" vertical="center" wrapText="1"/>
      <protection locked="0"/>
    </xf>
    <xf numFmtId="164" fontId="29" fillId="17" borderId="38" xfId="0" applyNumberFormat="1" applyFont="1" applyFill="1" applyBorder="1" applyAlignment="1" applyProtection="1">
      <alignment horizontal="center" vertical="center" wrapText="1"/>
      <protection locked="0"/>
    </xf>
    <xf numFmtId="164" fontId="29" fillId="16" borderId="31" xfId="0" applyNumberFormat="1" applyFont="1" applyFill="1" applyBorder="1" applyAlignment="1" applyProtection="1">
      <alignment horizontal="center" vertical="center" wrapText="1"/>
      <protection locked="0"/>
    </xf>
    <xf numFmtId="164" fontId="29" fillId="16" borderId="38" xfId="0" applyNumberFormat="1" applyFont="1" applyFill="1" applyBorder="1" applyAlignment="1" applyProtection="1">
      <alignment horizontal="center" vertical="center" wrapText="1"/>
      <protection locked="0"/>
    </xf>
    <xf numFmtId="164" fontId="29" fillId="16" borderId="38" xfId="10" applyNumberFormat="1" applyFont="1" applyFill="1" applyBorder="1" applyAlignment="1" applyProtection="1">
      <alignment horizontal="center" vertical="center" wrapText="1"/>
      <protection locked="0"/>
    </xf>
    <xf numFmtId="164" fontId="29" fillId="17" borderId="38" xfId="10" applyNumberFormat="1" applyFont="1" applyFill="1" applyBorder="1" applyAlignment="1" applyProtection="1">
      <alignment horizontal="center" vertical="center"/>
      <protection locked="0"/>
    </xf>
    <xf numFmtId="164" fontId="29" fillId="16" borderId="31" xfId="10" applyNumberFormat="1" applyFont="1" applyFill="1" applyBorder="1" applyAlignment="1" applyProtection="1">
      <alignment horizontal="center" vertical="center"/>
      <protection locked="0"/>
    </xf>
    <xf numFmtId="164" fontId="29" fillId="16" borderId="38" xfId="10" applyNumberFormat="1" applyFont="1" applyFill="1" applyBorder="1" applyAlignment="1" applyProtection="1">
      <alignment horizontal="center" vertical="center"/>
      <protection locked="0"/>
    </xf>
    <xf numFmtId="1" fontId="29" fillId="17" borderId="38" xfId="10" applyNumberFormat="1" applyFont="1" applyFill="1" applyBorder="1" applyProtection="1">
      <protection locked="0"/>
    </xf>
    <xf numFmtId="164" fontId="29" fillId="17" borderId="38" xfId="10" applyNumberFormat="1" applyFont="1" applyFill="1" applyBorder="1" applyProtection="1">
      <protection locked="0"/>
    </xf>
    <xf numFmtId="10" fontId="29" fillId="17" borderId="38" xfId="10" applyNumberFormat="1" applyFont="1" applyFill="1" applyBorder="1" applyProtection="1">
      <protection locked="0"/>
    </xf>
    <xf numFmtId="164" fontId="29" fillId="17" borderId="32" xfId="10" applyNumberFormat="1" applyFont="1" applyFill="1" applyBorder="1" applyProtection="1">
      <protection locked="0"/>
    </xf>
    <xf numFmtId="164" fontId="29" fillId="16" borderId="31" xfId="10" applyNumberFormat="1" applyFont="1" applyFill="1" applyBorder="1" applyAlignment="1" applyProtection="1">
      <alignment horizontal="center"/>
      <protection locked="0"/>
    </xf>
    <xf numFmtId="164" fontId="29" fillId="16" borderId="38" xfId="10" applyNumberFormat="1" applyFont="1" applyFill="1" applyBorder="1" applyAlignment="1" applyProtection="1">
      <alignment horizontal="center"/>
      <protection locked="0"/>
    </xf>
    <xf numFmtId="164" fontId="29" fillId="17" borderId="31" xfId="10" applyNumberFormat="1" applyFont="1" applyFill="1" applyBorder="1" applyAlignment="1" applyProtection="1">
      <alignment horizontal="center"/>
      <protection locked="0"/>
    </xf>
    <xf numFmtId="164" fontId="29" fillId="16" borderId="38" xfId="10" applyNumberFormat="1" applyFont="1" applyFill="1" applyBorder="1" applyProtection="1">
      <protection locked="0"/>
    </xf>
    <xf numFmtId="1" fontId="29" fillId="18" borderId="31" xfId="0" applyNumberFormat="1" applyFont="1" applyFill="1" applyBorder="1" applyAlignment="1" applyProtection="1">
      <alignment horizontal="center" vertical="center" wrapText="1"/>
      <protection locked="0"/>
    </xf>
    <xf numFmtId="1" fontId="29" fillId="18" borderId="38" xfId="0" applyNumberFormat="1" applyFont="1" applyFill="1" applyBorder="1" applyAlignment="1" applyProtection="1">
      <alignment horizontal="center" vertical="center"/>
      <protection locked="0"/>
    </xf>
    <xf numFmtId="1" fontId="29" fillId="18" borderId="38" xfId="10" applyNumberFormat="1" applyFont="1" applyFill="1" applyBorder="1" applyAlignment="1" applyProtection="1">
      <alignment horizontal="center" vertical="center" wrapText="1"/>
      <protection locked="0"/>
    </xf>
    <xf numFmtId="164" fontId="29" fillId="9" borderId="31" xfId="0" applyNumberFormat="1" applyFont="1" applyFill="1" applyBorder="1" applyAlignment="1" applyProtection="1">
      <alignment horizontal="center" vertical="center" wrapText="1"/>
      <protection locked="0"/>
    </xf>
    <xf numFmtId="164" fontId="29" fillId="9" borderId="38" xfId="0" applyNumberFormat="1" applyFont="1" applyFill="1" applyBorder="1" applyAlignment="1" applyProtection="1">
      <alignment horizontal="center" vertical="center" wrapText="1"/>
      <protection locked="0"/>
    </xf>
    <xf numFmtId="9" fontId="29" fillId="18" borderId="31" xfId="0" applyNumberFormat="1" applyFont="1" applyFill="1" applyBorder="1" applyAlignment="1" applyProtection="1">
      <alignment horizontal="center" vertical="center" wrapText="1"/>
      <protection locked="0"/>
    </xf>
    <xf numFmtId="164" fontId="29" fillId="18" borderId="38" xfId="0" applyNumberFormat="1" applyFont="1" applyFill="1" applyBorder="1" applyAlignment="1" applyProtection="1">
      <alignment horizontal="center" vertical="center" wrapText="1"/>
      <protection locked="0"/>
    </xf>
    <xf numFmtId="164" fontId="29" fillId="9" borderId="32" xfId="0" applyNumberFormat="1" applyFont="1" applyFill="1" applyBorder="1" applyAlignment="1" applyProtection="1">
      <alignment horizontal="center" vertical="center" wrapText="1"/>
      <protection locked="0"/>
    </xf>
    <xf numFmtId="164" fontId="29" fillId="18" borderId="31" xfId="0" applyNumberFormat="1" applyFont="1" applyFill="1" applyBorder="1" applyAlignment="1" applyProtection="1">
      <alignment horizontal="center" vertical="center" wrapText="1"/>
      <protection locked="0"/>
    </xf>
    <xf numFmtId="164" fontId="29" fillId="18" borderId="32" xfId="0" applyNumberFormat="1" applyFont="1" applyFill="1" applyBorder="1" applyAlignment="1" applyProtection="1">
      <alignment horizontal="center" vertical="center" wrapText="1"/>
      <protection locked="0"/>
    </xf>
    <xf numFmtId="164" fontId="29" fillId="18" borderId="38" xfId="0" applyNumberFormat="1" applyFont="1" applyFill="1" applyBorder="1" applyAlignment="1" applyProtection="1">
      <alignment horizontal="center" vertical="center"/>
      <protection locked="0"/>
    </xf>
    <xf numFmtId="164" fontId="29" fillId="9" borderId="38" xfId="0" applyNumberFormat="1" applyFont="1" applyFill="1" applyBorder="1" applyAlignment="1" applyProtection="1">
      <alignment horizontal="center" vertical="center"/>
      <protection locked="0"/>
    </xf>
    <xf numFmtId="164" fontId="29" fillId="9" borderId="32" xfId="0" applyNumberFormat="1" applyFont="1" applyFill="1" applyBorder="1" applyAlignment="1" applyProtection="1">
      <alignment horizontal="center" vertical="center"/>
      <protection locked="0"/>
    </xf>
    <xf numFmtId="164" fontId="29" fillId="19" borderId="32" xfId="0" applyNumberFormat="1" applyFont="1" applyFill="1" applyBorder="1" applyAlignment="1" applyProtection="1">
      <alignment horizontal="center" vertical="center" wrapText="1"/>
      <protection locked="0"/>
    </xf>
    <xf numFmtId="164" fontId="29" fillId="10" borderId="32" xfId="0" applyNumberFormat="1" applyFont="1" applyFill="1" applyBorder="1" applyAlignment="1" applyProtection="1">
      <alignment horizontal="center" vertical="center" wrapText="1"/>
      <protection locked="0"/>
    </xf>
    <xf numFmtId="165" fontId="29" fillId="10" borderId="31" xfId="0" applyNumberFormat="1" applyFont="1" applyFill="1" applyBorder="1" applyAlignment="1" applyProtection="1">
      <alignment horizontal="center" vertical="center" wrapText="1"/>
      <protection locked="0"/>
    </xf>
    <xf numFmtId="165" fontId="29" fillId="10" borderId="38" xfId="0" applyNumberFormat="1" applyFont="1" applyFill="1" applyBorder="1" applyAlignment="1" applyProtection="1">
      <alignment horizontal="center" vertical="center" wrapText="1"/>
      <protection locked="0"/>
    </xf>
    <xf numFmtId="165" fontId="29" fillId="10" borderId="32" xfId="0" applyNumberFormat="1" applyFont="1" applyFill="1" applyBorder="1" applyAlignment="1" applyProtection="1">
      <alignment horizontal="center" vertical="center" wrapText="1"/>
      <protection locked="0"/>
    </xf>
    <xf numFmtId="0" fontId="30" fillId="22" borderId="29" xfId="8" applyFont="1" applyFill="1" applyBorder="1" applyAlignment="1" applyProtection="1">
      <alignment horizontal="center" vertical="center"/>
      <protection locked="0"/>
    </xf>
    <xf numFmtId="0" fontId="30" fillId="0" borderId="35" xfId="8" applyFont="1" applyBorder="1" applyAlignment="1" applyProtection="1">
      <alignment horizontal="center" vertical="center"/>
      <protection locked="0"/>
    </xf>
    <xf numFmtId="0" fontId="30" fillId="12" borderId="29" xfId="8" applyFont="1" applyFill="1" applyBorder="1" applyAlignment="1" applyProtection="1">
      <alignment horizontal="center" vertical="center"/>
      <protection locked="0"/>
    </xf>
    <xf numFmtId="0" fontId="30" fillId="12" borderId="35" xfId="8" applyFont="1" applyFill="1" applyBorder="1" applyAlignment="1" applyProtection="1">
      <alignment horizontal="center" vertical="center"/>
      <protection locked="0"/>
    </xf>
    <xf numFmtId="0" fontId="30" fillId="22" borderId="35" xfId="8" applyFont="1" applyFill="1" applyBorder="1" applyAlignment="1" applyProtection="1">
      <alignment horizontal="center" vertical="center"/>
      <protection locked="0"/>
    </xf>
    <xf numFmtId="10" fontId="30" fillId="22" borderId="35" xfId="8" applyNumberFormat="1" applyFont="1" applyFill="1" applyBorder="1" applyAlignment="1" applyProtection="1">
      <alignment horizontal="center" vertical="center"/>
      <protection locked="0"/>
    </xf>
    <xf numFmtId="10" fontId="30" fillId="12" borderId="35" xfId="8" applyNumberFormat="1" applyFont="1" applyFill="1" applyBorder="1" applyAlignment="1" applyProtection="1">
      <alignment horizontal="center" vertical="center"/>
      <protection locked="0"/>
    </xf>
    <xf numFmtId="10" fontId="30" fillId="12" borderId="30" xfId="8" applyNumberFormat="1" applyFont="1" applyFill="1" applyBorder="1" applyAlignment="1" applyProtection="1">
      <alignment horizontal="center" vertical="center"/>
      <protection locked="0"/>
    </xf>
    <xf numFmtId="0" fontId="30" fillId="6" borderId="35" xfId="8" applyFont="1" applyFill="1" applyBorder="1" applyAlignment="1" applyProtection="1">
      <alignment horizontal="center" vertical="center"/>
      <protection locked="0"/>
    </xf>
    <xf numFmtId="9" fontId="30" fillId="22" borderId="35" xfId="8" applyNumberFormat="1" applyFont="1" applyFill="1" applyBorder="1" applyAlignment="1" applyProtection="1">
      <alignment horizontal="center" vertical="center"/>
      <protection locked="0"/>
    </xf>
    <xf numFmtId="9" fontId="30" fillId="6" borderId="35" xfId="8" applyNumberFormat="1" applyFont="1" applyFill="1" applyBorder="1" applyAlignment="1" applyProtection="1">
      <alignment horizontal="center" vertical="center"/>
      <protection locked="0"/>
    </xf>
    <xf numFmtId="9" fontId="30" fillId="12" borderId="35" xfId="8" applyNumberFormat="1" applyFont="1" applyFill="1" applyBorder="1" applyAlignment="1" applyProtection="1">
      <alignment horizontal="center" vertical="center"/>
      <protection locked="0"/>
    </xf>
    <xf numFmtId="9" fontId="30" fillId="12" borderId="30" xfId="8" applyNumberFormat="1" applyFont="1" applyFill="1" applyBorder="1" applyAlignment="1" applyProtection="1">
      <alignment horizontal="center" vertical="center"/>
      <protection locked="0"/>
    </xf>
    <xf numFmtId="0" fontId="30" fillId="13" borderId="29" xfId="8" applyFont="1" applyFill="1" applyBorder="1" applyAlignment="1" applyProtection="1">
      <alignment horizontal="center" vertical="center"/>
      <protection locked="0"/>
    </xf>
    <xf numFmtId="0" fontId="30" fillId="13" borderId="35" xfId="8" applyFont="1" applyFill="1" applyBorder="1" applyAlignment="1" applyProtection="1">
      <alignment horizontal="center" vertical="center"/>
      <protection locked="0"/>
    </xf>
    <xf numFmtId="164" fontId="30" fillId="13" borderId="35" xfId="8" applyNumberFormat="1" applyFont="1" applyFill="1" applyBorder="1" applyAlignment="1" applyProtection="1">
      <alignment horizontal="center" vertical="center"/>
      <protection locked="0"/>
    </xf>
    <xf numFmtId="9" fontId="30" fillId="13" borderId="35" xfId="8" applyNumberFormat="1" applyFont="1" applyFill="1" applyBorder="1" applyAlignment="1" applyProtection="1">
      <alignment horizontal="center" vertical="center"/>
      <protection locked="0"/>
    </xf>
    <xf numFmtId="9" fontId="30" fillId="13" borderId="30" xfId="8" applyNumberFormat="1" applyFont="1" applyFill="1" applyBorder="1" applyAlignment="1" applyProtection="1">
      <alignment horizontal="center" vertical="center"/>
      <protection locked="0"/>
    </xf>
    <xf numFmtId="0" fontId="29" fillId="13" borderId="29" xfId="0" applyFont="1" applyFill="1" applyBorder="1" applyAlignment="1" applyProtection="1">
      <alignment horizontal="center" vertical="center"/>
      <protection locked="0"/>
    </xf>
    <xf numFmtId="0" fontId="29" fillId="13" borderId="35" xfId="0" applyFont="1" applyFill="1" applyBorder="1" applyAlignment="1" applyProtection="1">
      <alignment horizontal="center" vertical="center"/>
      <protection locked="0"/>
    </xf>
    <xf numFmtId="10" fontId="29" fillId="13" borderId="35" xfId="0" applyNumberFormat="1" applyFont="1" applyFill="1" applyBorder="1" applyAlignment="1" applyProtection="1">
      <alignment horizontal="center" vertical="center"/>
      <protection locked="0"/>
    </xf>
    <xf numFmtId="10" fontId="29" fillId="12" borderId="29" xfId="0" applyNumberFormat="1" applyFont="1" applyFill="1" applyBorder="1" applyAlignment="1" applyProtection="1">
      <alignment horizontal="center" vertical="center"/>
      <protection locked="0"/>
    </xf>
    <xf numFmtId="9" fontId="29" fillId="6" borderId="35" xfId="0" applyNumberFormat="1" applyFont="1" applyFill="1" applyBorder="1" applyAlignment="1" applyProtection="1">
      <alignment horizontal="center" vertical="center"/>
      <protection locked="0"/>
    </xf>
    <xf numFmtId="9" fontId="29" fillId="6" borderId="30" xfId="0" applyNumberFormat="1" applyFont="1" applyFill="1" applyBorder="1" applyAlignment="1" applyProtection="1">
      <alignment horizontal="center" vertical="center" wrapText="1"/>
      <protection locked="0"/>
    </xf>
    <xf numFmtId="164" fontId="29" fillId="13" borderId="35" xfId="0" applyNumberFormat="1" applyFont="1" applyFill="1" applyBorder="1" applyAlignment="1" applyProtection="1">
      <alignment horizontal="center" vertical="center"/>
      <protection locked="0"/>
    </xf>
    <xf numFmtId="164" fontId="29" fillId="13" borderId="30" xfId="0" applyNumberFormat="1" applyFont="1" applyFill="1" applyBorder="1" applyAlignment="1" applyProtection="1">
      <alignment horizontal="center" vertical="center"/>
      <protection locked="0"/>
    </xf>
    <xf numFmtId="165" fontId="29" fillId="13" borderId="36" xfId="0" applyNumberFormat="1" applyFont="1" applyFill="1" applyBorder="1" applyAlignment="1" applyProtection="1">
      <alignment horizontal="center" vertical="center"/>
      <protection locked="0"/>
    </xf>
    <xf numFmtId="165" fontId="29" fillId="13" borderId="0" xfId="0" applyNumberFormat="1" applyFont="1" applyFill="1" applyBorder="1" applyAlignment="1" applyProtection="1">
      <alignment horizontal="center" vertical="center"/>
      <protection locked="0"/>
    </xf>
    <xf numFmtId="165" fontId="29" fillId="13" borderId="37" xfId="0" applyNumberFormat="1" applyFont="1" applyFill="1" applyBorder="1" applyAlignment="1" applyProtection="1">
      <alignment horizontal="center" vertical="center" wrapText="1"/>
      <protection locked="0"/>
    </xf>
    <xf numFmtId="166" fontId="29" fillId="13" borderId="36" xfId="0" applyNumberFormat="1" applyFont="1" applyFill="1" applyBorder="1" applyAlignment="1" applyProtection="1">
      <alignment horizontal="center" vertical="center"/>
      <protection locked="0"/>
    </xf>
    <xf numFmtId="166" fontId="29" fillId="13" borderId="0" xfId="0" applyNumberFormat="1" applyFont="1" applyFill="1" applyBorder="1" applyAlignment="1" applyProtection="1">
      <alignment horizontal="center" vertical="center"/>
      <protection locked="0"/>
    </xf>
    <xf numFmtId="164" fontId="29" fillId="13" borderId="0" xfId="0" applyNumberFormat="1" applyFont="1" applyFill="1" applyBorder="1" applyAlignment="1" applyProtection="1">
      <alignment horizontal="center" vertical="center"/>
      <protection locked="0"/>
    </xf>
    <xf numFmtId="164" fontId="29" fillId="6" borderId="35" xfId="0" applyNumberFormat="1" applyFont="1" applyFill="1" applyBorder="1" applyAlignment="1" applyProtection="1">
      <alignment horizontal="center" vertical="center"/>
      <protection locked="0"/>
    </xf>
    <xf numFmtId="164" fontId="29" fillId="12" borderId="35" xfId="10" applyNumberFormat="1" applyFont="1" applyFill="1" applyBorder="1" applyAlignment="1" applyProtection="1">
      <alignment horizontal="center" vertical="center" wrapText="1"/>
      <protection locked="0"/>
    </xf>
    <xf numFmtId="164" fontId="29" fillId="17" borderId="29" xfId="0" applyNumberFormat="1" applyFont="1" applyFill="1" applyBorder="1" applyAlignment="1" applyProtection="1">
      <alignment horizontal="center" vertical="center"/>
      <protection locked="0"/>
    </xf>
    <xf numFmtId="164" fontId="29" fillId="17" borderId="35" xfId="0" applyNumberFormat="1" applyFont="1" applyFill="1" applyBorder="1" applyAlignment="1" applyProtection="1">
      <alignment horizontal="center" vertical="center"/>
      <protection locked="0"/>
    </xf>
    <xf numFmtId="164" fontId="29" fillId="16" borderId="29" xfId="0" applyNumberFormat="1" applyFont="1" applyFill="1" applyBorder="1" applyAlignment="1" applyProtection="1">
      <alignment horizontal="center" vertical="center"/>
      <protection locked="0"/>
    </xf>
    <xf numFmtId="164" fontId="29" fillId="16" borderId="35" xfId="0" applyNumberFormat="1" applyFont="1" applyFill="1" applyBorder="1" applyAlignment="1" applyProtection="1">
      <alignment horizontal="center" vertical="center"/>
      <protection locked="0"/>
    </xf>
    <xf numFmtId="164" fontId="29" fillId="17" borderId="30" xfId="0" applyNumberFormat="1" applyFont="1" applyFill="1" applyBorder="1" applyAlignment="1" applyProtection="1">
      <alignment horizontal="center" vertical="center"/>
      <protection locked="0"/>
    </xf>
    <xf numFmtId="1" fontId="29" fillId="16" borderId="35" xfId="0" applyNumberFormat="1" applyFont="1" applyFill="1" applyBorder="1" applyAlignment="1" applyProtection="1">
      <alignment horizontal="center" vertical="center"/>
      <protection locked="0"/>
    </xf>
    <xf numFmtId="164" fontId="29" fillId="16" borderId="35" xfId="10" applyNumberFormat="1" applyFont="1" applyFill="1" applyBorder="1" applyAlignment="1" applyProtection="1">
      <alignment horizontal="center"/>
      <protection locked="0"/>
    </xf>
    <xf numFmtId="10" fontId="29" fillId="16" borderId="35" xfId="10" applyNumberFormat="1" applyFont="1" applyFill="1" applyBorder="1" applyProtection="1">
      <protection locked="0"/>
    </xf>
    <xf numFmtId="1" fontId="29" fillId="17" borderId="35" xfId="10" applyNumberFormat="1" applyFont="1" applyFill="1" applyBorder="1" applyAlignment="1" applyProtection="1">
      <alignment horizontal="center"/>
      <protection locked="0"/>
    </xf>
    <xf numFmtId="10" fontId="29" fillId="17" borderId="35" xfId="10" applyNumberFormat="1" applyFont="1" applyFill="1" applyBorder="1" applyAlignment="1" applyProtection="1">
      <alignment horizontal="center"/>
      <protection locked="0"/>
    </xf>
    <xf numFmtId="164" fontId="29" fillId="16" borderId="29" xfId="10" applyNumberFormat="1" applyFont="1" applyFill="1" applyBorder="1" applyAlignment="1" applyProtection="1">
      <alignment horizontal="center"/>
      <protection locked="0"/>
    </xf>
    <xf numFmtId="10" fontId="29" fillId="16" borderId="35" xfId="10" applyNumberFormat="1" applyFont="1" applyFill="1" applyBorder="1" applyAlignment="1" applyProtection="1">
      <alignment horizontal="center"/>
      <protection locked="0"/>
    </xf>
    <xf numFmtId="164" fontId="29" fillId="16" borderId="30" xfId="0" applyNumberFormat="1" applyFont="1" applyFill="1" applyBorder="1" applyAlignment="1" applyProtection="1">
      <alignment horizontal="center" vertical="center"/>
      <protection locked="0"/>
    </xf>
    <xf numFmtId="1" fontId="29" fillId="18" borderId="29" xfId="0" applyNumberFormat="1" applyFont="1" applyFill="1" applyBorder="1" applyAlignment="1" applyProtection="1">
      <alignment horizontal="center" vertical="center"/>
      <protection locked="0"/>
    </xf>
    <xf numFmtId="164" fontId="29" fillId="9" borderId="29" xfId="0" applyNumberFormat="1" applyFont="1" applyFill="1" applyBorder="1" applyAlignment="1" applyProtection="1">
      <alignment horizontal="center" vertical="center"/>
      <protection locked="0"/>
    </xf>
    <xf numFmtId="9" fontId="29" fillId="18" borderId="29" xfId="0" applyNumberFormat="1" applyFont="1" applyFill="1" applyBorder="1" applyAlignment="1" applyProtection="1">
      <alignment horizontal="center" vertical="center"/>
      <protection locked="0"/>
    </xf>
    <xf numFmtId="164" fontId="29" fillId="18" borderId="29" xfId="0" applyNumberFormat="1" applyFont="1" applyFill="1" applyBorder="1" applyAlignment="1" applyProtection="1">
      <alignment horizontal="center" vertical="center"/>
      <protection locked="0"/>
    </xf>
    <xf numFmtId="164" fontId="29" fillId="18" borderId="30" xfId="0" applyNumberFormat="1" applyFont="1" applyFill="1" applyBorder="1" applyAlignment="1" applyProtection="1">
      <alignment horizontal="center" vertical="center"/>
      <protection locked="0"/>
    </xf>
    <xf numFmtId="165" fontId="29" fillId="10" borderId="30" xfId="0" applyNumberFormat="1" applyFont="1" applyFill="1" applyBorder="1" applyAlignment="1" applyProtection="1">
      <alignment horizontal="center" vertical="center"/>
      <protection locked="0"/>
    </xf>
    <xf numFmtId="0" fontId="30" fillId="22" borderId="36" xfId="8" applyFont="1" applyFill="1" applyBorder="1" applyAlignment="1" applyProtection="1">
      <alignment horizontal="center" vertical="center"/>
      <protection locked="0"/>
    </xf>
    <xf numFmtId="0" fontId="30" fillId="0" borderId="0" xfId="8" applyFont="1" applyBorder="1" applyAlignment="1" applyProtection="1">
      <alignment horizontal="center" vertical="center"/>
      <protection locked="0"/>
    </xf>
    <xf numFmtId="0" fontId="30" fillId="12" borderId="36" xfId="8" applyFont="1" applyFill="1" applyBorder="1" applyAlignment="1" applyProtection="1">
      <alignment horizontal="center" vertical="center"/>
      <protection locked="0"/>
    </xf>
    <xf numFmtId="0" fontId="30" fillId="12" borderId="0" xfId="8" applyFont="1" applyFill="1" applyBorder="1" applyAlignment="1" applyProtection="1">
      <alignment horizontal="center" vertical="center"/>
      <protection locked="0"/>
    </xf>
    <xf numFmtId="0" fontId="30" fillId="22" borderId="0" xfId="8" applyFont="1" applyFill="1" applyBorder="1" applyAlignment="1" applyProtection="1">
      <alignment horizontal="center" vertical="center"/>
      <protection locked="0"/>
    </xf>
    <xf numFmtId="10" fontId="30" fillId="22" borderId="0" xfId="8" applyNumberFormat="1" applyFont="1" applyFill="1" applyBorder="1" applyAlignment="1" applyProtection="1">
      <alignment horizontal="center" vertical="center"/>
      <protection locked="0"/>
    </xf>
    <xf numFmtId="10" fontId="30" fillId="12" borderId="0" xfId="8" applyNumberFormat="1" applyFont="1" applyFill="1" applyBorder="1" applyAlignment="1" applyProtection="1">
      <alignment horizontal="center" vertical="center"/>
      <protection locked="0"/>
    </xf>
    <xf numFmtId="10" fontId="30" fillId="12" borderId="37" xfId="8" applyNumberFormat="1" applyFont="1" applyFill="1" applyBorder="1" applyAlignment="1" applyProtection="1">
      <alignment horizontal="center" vertical="center"/>
      <protection locked="0"/>
    </xf>
    <xf numFmtId="0" fontId="30" fillId="6" borderId="0" xfId="8" applyFont="1" applyFill="1" applyBorder="1" applyAlignment="1" applyProtection="1">
      <alignment horizontal="center" vertical="center"/>
      <protection locked="0"/>
    </xf>
    <xf numFmtId="9" fontId="30" fillId="22" borderId="0" xfId="8" applyNumberFormat="1" applyFont="1" applyFill="1" applyBorder="1" applyAlignment="1" applyProtection="1">
      <alignment horizontal="center" vertical="center"/>
      <protection locked="0"/>
    </xf>
    <xf numFmtId="9" fontId="30" fillId="6" borderId="0" xfId="8" applyNumberFormat="1" applyFont="1" applyFill="1" applyBorder="1" applyAlignment="1" applyProtection="1">
      <alignment horizontal="center" vertical="center"/>
      <protection locked="0"/>
    </xf>
    <xf numFmtId="9" fontId="30" fillId="12" borderId="0" xfId="8" applyNumberFormat="1" applyFont="1" applyFill="1" applyBorder="1" applyAlignment="1" applyProtection="1">
      <alignment horizontal="center" vertical="center"/>
      <protection locked="0"/>
    </xf>
    <xf numFmtId="9" fontId="30" fillId="12" borderId="37" xfId="8" applyNumberFormat="1" applyFont="1" applyFill="1" applyBorder="1" applyAlignment="1" applyProtection="1">
      <alignment horizontal="center" vertical="center"/>
      <protection locked="0"/>
    </xf>
    <xf numFmtId="0" fontId="30" fillId="13" borderId="36" xfId="8" applyFont="1" applyFill="1" applyBorder="1" applyAlignment="1" applyProtection="1">
      <alignment horizontal="center" vertical="center"/>
      <protection locked="0"/>
    </xf>
    <xf numFmtId="0" fontId="30" fillId="13" borderId="0" xfId="8" applyFont="1" applyFill="1" applyBorder="1" applyAlignment="1" applyProtection="1">
      <alignment horizontal="center" vertical="center"/>
      <protection locked="0"/>
    </xf>
    <xf numFmtId="164" fontId="30" fillId="13" borderId="0" xfId="8" applyNumberFormat="1" applyFont="1" applyFill="1" applyBorder="1" applyAlignment="1" applyProtection="1">
      <alignment horizontal="center" vertical="center"/>
      <protection locked="0"/>
    </xf>
    <xf numFmtId="9" fontId="30" fillId="13" borderId="0" xfId="8" applyNumberFormat="1" applyFont="1" applyFill="1" applyBorder="1" applyAlignment="1" applyProtection="1">
      <alignment horizontal="center" vertical="center"/>
      <protection locked="0"/>
    </xf>
    <xf numFmtId="9" fontId="30" fillId="13" borderId="37" xfId="8" applyNumberFormat="1" applyFont="1" applyFill="1" applyBorder="1" applyAlignment="1" applyProtection="1">
      <alignment horizontal="center" vertical="center"/>
      <protection locked="0"/>
    </xf>
    <xf numFmtId="0" fontId="29" fillId="13" borderId="36" xfId="0" applyFont="1" applyFill="1" applyBorder="1" applyAlignment="1" applyProtection="1">
      <alignment horizontal="center" vertical="center"/>
      <protection locked="0"/>
    </xf>
    <xf numFmtId="0" fontId="29" fillId="13" borderId="0" xfId="0" applyFont="1" applyFill="1" applyBorder="1" applyAlignment="1" applyProtection="1">
      <alignment horizontal="center" vertical="center"/>
      <protection locked="0"/>
    </xf>
    <xf numFmtId="10" fontId="29" fillId="13" borderId="0" xfId="0" applyNumberFormat="1" applyFont="1" applyFill="1" applyBorder="1" applyAlignment="1" applyProtection="1">
      <alignment horizontal="center" vertical="center"/>
      <protection locked="0"/>
    </xf>
    <xf numFmtId="10" fontId="29" fillId="12" borderId="36" xfId="0" applyNumberFormat="1" applyFont="1" applyFill="1" applyBorder="1" applyAlignment="1" applyProtection="1">
      <alignment horizontal="center" vertical="center"/>
      <protection locked="0"/>
    </xf>
    <xf numFmtId="0" fontId="29" fillId="12" borderId="36" xfId="0" applyFont="1" applyFill="1" applyBorder="1" applyAlignment="1" applyProtection="1">
      <alignment horizontal="center" vertical="center"/>
      <protection locked="0"/>
    </xf>
    <xf numFmtId="0" fontId="29" fillId="12" borderId="0" xfId="0" applyFont="1" applyFill="1" applyBorder="1" applyAlignment="1" applyProtection="1">
      <alignment horizontal="center" vertical="center"/>
      <protection locked="0"/>
    </xf>
    <xf numFmtId="0" fontId="29" fillId="12" borderId="37" xfId="0" applyFont="1" applyFill="1" applyBorder="1" applyAlignment="1" applyProtection="1">
      <alignment horizontal="center" vertical="center"/>
      <protection locked="0"/>
    </xf>
    <xf numFmtId="9" fontId="29" fillId="6" borderId="0" xfId="0" applyNumberFormat="1" applyFont="1" applyFill="1" applyBorder="1" applyAlignment="1" applyProtection="1">
      <alignment horizontal="center" vertical="center"/>
      <protection locked="0"/>
    </xf>
    <xf numFmtId="164" fontId="29" fillId="13" borderId="37" xfId="0" applyNumberFormat="1" applyFont="1" applyFill="1" applyBorder="1" applyAlignment="1" applyProtection="1">
      <alignment horizontal="center" vertical="center"/>
      <protection locked="0"/>
    </xf>
    <xf numFmtId="164" fontId="29" fillId="17" borderId="36" xfId="0" applyNumberFormat="1" applyFont="1" applyFill="1" applyBorder="1" applyAlignment="1" applyProtection="1">
      <alignment horizontal="center" vertical="center"/>
      <protection locked="0"/>
    </xf>
    <xf numFmtId="164" fontId="29" fillId="17" borderId="0" xfId="0" applyNumberFormat="1" applyFont="1" applyFill="1" applyBorder="1" applyAlignment="1" applyProtection="1">
      <alignment horizontal="center" vertical="center"/>
      <protection locked="0"/>
    </xf>
    <xf numFmtId="164" fontId="29" fillId="16" borderId="36" xfId="0" applyNumberFormat="1" applyFont="1" applyFill="1" applyBorder="1" applyAlignment="1" applyProtection="1">
      <alignment horizontal="center" vertical="center"/>
      <protection locked="0"/>
    </xf>
    <xf numFmtId="164" fontId="29" fillId="16" borderId="0" xfId="0" applyNumberFormat="1" applyFont="1" applyFill="1" applyBorder="1" applyAlignment="1" applyProtection="1">
      <alignment horizontal="center" vertical="center"/>
      <protection locked="0"/>
    </xf>
    <xf numFmtId="164" fontId="29" fillId="17" borderId="37" xfId="0" applyNumberFormat="1" applyFont="1" applyFill="1" applyBorder="1" applyAlignment="1" applyProtection="1">
      <alignment horizontal="center" vertical="center"/>
      <protection locked="0"/>
    </xf>
    <xf numFmtId="1" fontId="29" fillId="16" borderId="0" xfId="0" applyNumberFormat="1" applyFont="1" applyFill="1" applyBorder="1" applyAlignment="1" applyProtection="1">
      <alignment horizontal="center" vertical="center"/>
      <protection locked="0"/>
    </xf>
    <xf numFmtId="0" fontId="29" fillId="16" borderId="0" xfId="0" applyFont="1" applyFill="1" applyBorder="1" applyAlignment="1" applyProtection="1">
      <alignment horizontal="center" vertical="center"/>
      <protection locked="0"/>
    </xf>
    <xf numFmtId="1" fontId="29" fillId="17" borderId="0" xfId="0" applyNumberFormat="1" applyFont="1" applyFill="1" applyBorder="1" applyAlignment="1" applyProtection="1">
      <alignment horizontal="center" vertical="center"/>
      <protection locked="0"/>
    </xf>
    <xf numFmtId="0" fontId="29" fillId="17" borderId="0" xfId="0" applyFont="1" applyFill="1" applyBorder="1" applyAlignment="1" applyProtection="1">
      <alignment horizontal="center" vertical="center"/>
      <protection locked="0"/>
    </xf>
    <xf numFmtId="0" fontId="29" fillId="17" borderId="37" xfId="0" applyFont="1" applyFill="1" applyBorder="1" applyAlignment="1" applyProtection="1">
      <alignment horizontal="center" vertical="center"/>
      <protection locked="0"/>
    </xf>
    <xf numFmtId="164" fontId="29" fillId="16" borderId="37" xfId="0" applyNumberFormat="1" applyFont="1" applyFill="1" applyBorder="1" applyAlignment="1" applyProtection="1">
      <alignment horizontal="center" vertical="center"/>
      <protection locked="0"/>
    </xf>
    <xf numFmtId="1" fontId="29" fillId="18" borderId="36" xfId="0" applyNumberFormat="1" applyFont="1" applyFill="1" applyBorder="1" applyAlignment="1" applyProtection="1">
      <alignment horizontal="center" vertical="center"/>
      <protection locked="0"/>
    </xf>
    <xf numFmtId="164" fontId="29" fillId="9" borderId="36" xfId="0" applyNumberFormat="1" applyFont="1" applyFill="1" applyBorder="1" applyAlignment="1" applyProtection="1">
      <alignment horizontal="center" vertical="center"/>
      <protection locked="0"/>
    </xf>
    <xf numFmtId="9" fontId="29" fillId="18" borderId="36" xfId="0" applyNumberFormat="1" applyFont="1" applyFill="1" applyBorder="1" applyAlignment="1" applyProtection="1">
      <alignment horizontal="center" vertical="center"/>
      <protection locked="0"/>
    </xf>
    <xf numFmtId="164" fontId="29" fillId="18" borderId="36" xfId="0" applyNumberFormat="1" applyFont="1" applyFill="1" applyBorder="1" applyAlignment="1" applyProtection="1">
      <alignment horizontal="center" vertical="center"/>
      <protection locked="0"/>
    </xf>
    <xf numFmtId="164" fontId="29" fillId="18" borderId="37" xfId="0" applyNumberFormat="1" applyFont="1" applyFill="1" applyBorder="1" applyAlignment="1" applyProtection="1">
      <alignment horizontal="center" vertical="center"/>
      <protection locked="0"/>
    </xf>
    <xf numFmtId="0" fontId="29" fillId="6" borderId="36"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protection locked="0"/>
    </xf>
    <xf numFmtId="0" fontId="29" fillId="6" borderId="37" xfId="0" applyFont="1" applyFill="1" applyBorder="1" applyAlignment="1" applyProtection="1">
      <alignment horizontal="center" vertical="center"/>
      <protection locked="0"/>
    </xf>
    <xf numFmtId="164" fontId="29" fillId="6" borderId="37" xfId="0" applyNumberFormat="1" applyFont="1" applyFill="1" applyBorder="1" applyAlignment="1" applyProtection="1">
      <alignment horizontal="center" vertical="center"/>
      <protection locked="0"/>
    </xf>
    <xf numFmtId="164" fontId="29" fillId="10" borderId="0" xfId="0" applyNumberFormat="1" applyFont="1" applyFill="1" applyBorder="1" applyAlignment="1" applyProtection="1">
      <alignment horizontal="center" vertical="center"/>
      <protection locked="0"/>
    </xf>
    <xf numFmtId="164" fontId="29" fillId="19" borderId="36" xfId="0" applyNumberFormat="1" applyFont="1" applyFill="1" applyBorder="1" applyAlignment="1" applyProtection="1">
      <alignment horizontal="center" vertical="center"/>
      <protection locked="0"/>
    </xf>
    <xf numFmtId="165" fontId="29" fillId="10" borderId="36" xfId="0" applyNumberFormat="1" applyFont="1" applyFill="1" applyBorder="1" applyAlignment="1" applyProtection="1">
      <alignment horizontal="center" vertical="center"/>
      <protection locked="0"/>
    </xf>
    <xf numFmtId="165" fontId="29" fillId="10" borderId="0" xfId="0" applyNumberFormat="1" applyFont="1" applyFill="1" applyBorder="1" applyAlignment="1" applyProtection="1">
      <alignment horizontal="center" vertical="center"/>
      <protection locked="0"/>
    </xf>
    <xf numFmtId="165" fontId="29" fillId="10" borderId="37" xfId="0" applyNumberFormat="1" applyFont="1" applyFill="1" applyBorder="1" applyAlignment="1" applyProtection="1">
      <alignment horizontal="center" vertical="center"/>
      <protection locked="0"/>
    </xf>
    <xf numFmtId="1" fontId="29" fillId="20" borderId="36" xfId="0" applyNumberFormat="1" applyFont="1" applyFill="1" applyBorder="1" applyAlignment="1" applyProtection="1">
      <alignment horizontal="center" vertical="center"/>
      <protection locked="0"/>
    </xf>
    <xf numFmtId="0" fontId="29" fillId="20" borderId="0" xfId="0" applyFont="1" applyFill="1" applyBorder="1" applyAlignment="1" applyProtection="1">
      <alignment horizontal="center" vertical="center"/>
      <protection locked="0"/>
    </xf>
    <xf numFmtId="0" fontId="29" fillId="20" borderId="37" xfId="0" applyFont="1" applyFill="1" applyBorder="1" applyAlignment="1" applyProtection="1">
      <alignment horizontal="center" vertical="center"/>
      <protection locked="0"/>
    </xf>
    <xf numFmtId="10" fontId="29" fillId="12" borderId="0" xfId="0" applyNumberFormat="1" applyFont="1" applyFill="1" applyBorder="1" applyAlignment="1" applyProtection="1">
      <alignment horizontal="center" vertical="center"/>
      <protection locked="0"/>
    </xf>
    <xf numFmtId="10" fontId="29" fillId="6" borderId="0" xfId="0" applyNumberFormat="1" applyFont="1" applyFill="1" applyBorder="1" applyAlignment="1" applyProtection="1">
      <alignment horizontal="center" vertical="center"/>
      <protection locked="0"/>
    </xf>
    <xf numFmtId="165" fontId="29" fillId="12" borderId="36" xfId="0" applyNumberFormat="1" applyFont="1" applyFill="1" applyBorder="1" applyAlignment="1" applyProtection="1">
      <alignment horizontal="center" vertical="center"/>
      <protection locked="0"/>
    </xf>
    <xf numFmtId="165" fontId="29" fillId="12" borderId="0" xfId="0" applyNumberFormat="1" applyFont="1" applyFill="1" applyBorder="1" applyAlignment="1" applyProtection="1">
      <alignment horizontal="center" vertical="center"/>
      <protection locked="0"/>
    </xf>
    <xf numFmtId="165" fontId="29" fillId="12" borderId="37" xfId="0" applyNumberFormat="1" applyFont="1" applyFill="1" applyBorder="1" applyAlignment="1" applyProtection="1">
      <alignment horizontal="center" vertical="center" wrapText="1"/>
      <protection locked="0"/>
    </xf>
    <xf numFmtId="166" fontId="29" fillId="6" borderId="36" xfId="0" applyNumberFormat="1" applyFont="1" applyFill="1" applyBorder="1" applyAlignment="1" applyProtection="1">
      <alignment horizontal="center" vertical="center"/>
      <protection locked="0"/>
    </xf>
    <xf numFmtId="166" fontId="29" fillId="6" borderId="0" xfId="0" applyNumberFormat="1" applyFont="1" applyFill="1" applyBorder="1" applyAlignment="1" applyProtection="1">
      <alignment horizontal="center" vertical="center"/>
      <protection locked="0"/>
    </xf>
    <xf numFmtId="164" fontId="29" fillId="16" borderId="0" xfId="10" applyNumberFormat="1" applyFont="1" applyFill="1" applyBorder="1" applyAlignment="1" applyProtection="1">
      <alignment horizontal="center"/>
      <protection locked="0"/>
    </xf>
    <xf numFmtId="164" fontId="29" fillId="16" borderId="0" xfId="10" applyNumberFormat="1" applyFont="1" applyFill="1" applyBorder="1" applyProtection="1">
      <protection locked="0"/>
    </xf>
    <xf numFmtId="1" fontId="29" fillId="17" borderId="0" xfId="10" applyNumberFormat="1" applyFont="1" applyFill="1" applyBorder="1" applyAlignment="1" applyProtection="1">
      <alignment horizontal="center"/>
      <protection locked="0"/>
    </xf>
    <xf numFmtId="164" fontId="29" fillId="16" borderId="36" xfId="10" applyNumberFormat="1" applyFont="1" applyFill="1" applyBorder="1" applyAlignment="1" applyProtection="1">
      <alignment horizontal="center"/>
      <protection locked="0"/>
    </xf>
    <xf numFmtId="164" fontId="29" fillId="17" borderId="36" xfId="10" applyNumberFormat="1" applyFont="1" applyFill="1" applyBorder="1" applyAlignment="1" applyProtection="1">
      <alignment horizontal="center"/>
      <protection locked="0"/>
    </xf>
    <xf numFmtId="0" fontId="29" fillId="10" borderId="36" xfId="0" applyFont="1" applyFill="1" applyBorder="1" applyAlignment="1" applyProtection="1">
      <alignment horizontal="center" vertical="center"/>
      <protection locked="0"/>
    </xf>
    <xf numFmtId="164" fontId="29" fillId="12" borderId="0" xfId="0" applyNumberFormat="1" applyFont="1" applyFill="1" applyBorder="1" applyAlignment="1" applyProtection="1">
      <alignment horizontal="center" vertical="center"/>
      <protection locked="0"/>
    </xf>
    <xf numFmtId="164" fontId="29" fillId="12" borderId="37" xfId="0" applyNumberFormat="1" applyFont="1" applyFill="1" applyBorder="1" applyAlignment="1" applyProtection="1">
      <alignment horizontal="center" vertical="center"/>
      <protection locked="0"/>
    </xf>
    <xf numFmtId="0" fontId="30" fillId="6" borderId="36" xfId="8" applyFont="1" applyFill="1" applyBorder="1" applyAlignment="1" applyProtection="1">
      <alignment horizontal="center" vertical="center"/>
      <protection locked="0"/>
    </xf>
    <xf numFmtId="164" fontId="30" fillId="6" borderId="0" xfId="8" applyNumberFormat="1" applyFont="1" applyFill="1" applyBorder="1" applyAlignment="1" applyProtection="1">
      <alignment horizontal="center" vertical="center"/>
      <protection locked="0"/>
    </xf>
    <xf numFmtId="9" fontId="30" fillId="6" borderId="37" xfId="8" applyNumberFormat="1" applyFont="1" applyFill="1" applyBorder="1" applyAlignment="1" applyProtection="1">
      <alignment horizontal="center" vertical="center"/>
      <protection locked="0"/>
    </xf>
    <xf numFmtId="10" fontId="29" fillId="16" borderId="0" xfId="10" applyNumberFormat="1" applyFont="1" applyFill="1" applyBorder="1" applyAlignment="1" applyProtection="1">
      <alignment horizontal="center" vertical="center" wrapText="1"/>
      <protection locked="0"/>
    </xf>
    <xf numFmtId="0" fontId="30" fillId="0" borderId="38" xfId="8" applyFont="1" applyBorder="1" applyAlignment="1" applyProtection="1">
      <alignment horizontal="center" vertical="center"/>
      <protection locked="0"/>
    </xf>
    <xf numFmtId="0" fontId="30" fillId="12" borderId="31" xfId="8" applyFont="1" applyFill="1" applyBorder="1" applyAlignment="1" applyProtection="1">
      <alignment horizontal="center" vertical="center"/>
      <protection locked="0"/>
    </xf>
    <xf numFmtId="10" fontId="30" fillId="22" borderId="38" xfId="8" applyNumberFormat="1" applyFont="1" applyFill="1" applyBorder="1" applyAlignment="1" applyProtection="1">
      <alignment horizontal="center" vertical="center"/>
      <protection locked="0"/>
    </xf>
    <xf numFmtId="10" fontId="30" fillId="12" borderId="38" xfId="8" applyNumberFormat="1" applyFont="1" applyFill="1" applyBorder="1" applyAlignment="1" applyProtection="1">
      <alignment horizontal="center" vertical="center"/>
      <protection locked="0"/>
    </xf>
    <xf numFmtId="0" fontId="30" fillId="6" borderId="38" xfId="8" applyFont="1" applyFill="1" applyBorder="1" applyAlignment="1" applyProtection="1">
      <alignment horizontal="center" vertical="center"/>
      <protection locked="0"/>
    </xf>
    <xf numFmtId="9" fontId="30" fillId="22" borderId="38" xfId="8" applyNumberFormat="1" applyFont="1" applyFill="1" applyBorder="1" applyAlignment="1" applyProtection="1">
      <alignment horizontal="center" vertical="center"/>
      <protection locked="0"/>
    </xf>
    <xf numFmtId="9" fontId="30" fillId="6" borderId="38" xfId="8" applyNumberFormat="1" applyFont="1" applyFill="1" applyBorder="1" applyAlignment="1" applyProtection="1">
      <alignment horizontal="center" vertical="center"/>
      <protection locked="0"/>
    </xf>
    <xf numFmtId="9" fontId="30" fillId="12" borderId="38" xfId="8" applyNumberFormat="1" applyFont="1" applyFill="1" applyBorder="1" applyAlignment="1" applyProtection="1">
      <alignment horizontal="center" vertical="center"/>
      <protection locked="0"/>
    </xf>
    <xf numFmtId="9" fontId="30" fillId="12" borderId="32" xfId="8" applyNumberFormat="1" applyFont="1" applyFill="1" applyBorder="1" applyAlignment="1" applyProtection="1">
      <alignment horizontal="center" vertical="center"/>
      <protection locked="0"/>
    </xf>
    <xf numFmtId="0" fontId="30" fillId="6" borderId="31" xfId="8" applyFont="1" applyFill="1" applyBorder="1" applyAlignment="1" applyProtection="1">
      <alignment horizontal="center" vertical="center"/>
      <protection locked="0"/>
    </xf>
    <xf numFmtId="164" fontId="30" fillId="6" borderId="38" xfId="8" applyNumberFormat="1" applyFont="1" applyFill="1" applyBorder="1" applyAlignment="1" applyProtection="1">
      <alignment horizontal="center" vertical="center"/>
      <protection locked="0"/>
    </xf>
    <xf numFmtId="9" fontId="30" fillId="6" borderId="32" xfId="8" applyNumberFormat="1" applyFont="1" applyFill="1" applyBorder="1" applyAlignment="1" applyProtection="1">
      <alignment horizontal="center" vertical="center"/>
      <protection locked="0"/>
    </xf>
    <xf numFmtId="0" fontId="29" fillId="12" borderId="31" xfId="0" applyFont="1" applyFill="1" applyBorder="1" applyAlignment="1" applyProtection="1">
      <alignment horizontal="center" vertical="center"/>
      <protection locked="0"/>
    </xf>
    <xf numFmtId="0" fontId="29" fillId="12" borderId="38" xfId="0" applyFont="1" applyFill="1" applyBorder="1" applyAlignment="1" applyProtection="1">
      <alignment horizontal="center" vertical="center"/>
      <protection locked="0"/>
    </xf>
    <xf numFmtId="0" fontId="29" fillId="6" borderId="31" xfId="0" applyFont="1" applyFill="1" applyBorder="1" applyAlignment="1" applyProtection="1">
      <alignment horizontal="center" vertical="center"/>
      <protection locked="0"/>
    </xf>
    <xf numFmtId="0" fontId="29" fillId="6" borderId="38" xfId="0" applyFont="1" applyFill="1" applyBorder="1" applyAlignment="1" applyProtection="1">
      <alignment horizontal="center" vertical="center"/>
      <protection locked="0"/>
    </xf>
    <xf numFmtId="10" fontId="29" fillId="12" borderId="38" xfId="0" applyNumberFormat="1" applyFont="1" applyFill="1" applyBorder="1" applyAlignment="1" applyProtection="1">
      <alignment horizontal="center" vertical="center"/>
      <protection locked="0"/>
    </xf>
    <xf numFmtId="10" fontId="29" fillId="6" borderId="38" xfId="0" applyNumberFormat="1" applyFont="1" applyFill="1" applyBorder="1" applyAlignment="1" applyProtection="1">
      <alignment horizontal="center" vertical="center"/>
      <protection locked="0"/>
    </xf>
    <xf numFmtId="10" fontId="29" fillId="12" borderId="31" xfId="0" applyNumberFormat="1" applyFont="1" applyFill="1" applyBorder="1" applyAlignment="1" applyProtection="1">
      <alignment horizontal="center" vertical="center"/>
      <protection locked="0"/>
    </xf>
    <xf numFmtId="164" fontId="29" fillId="12" borderId="38" xfId="0" applyNumberFormat="1" applyFont="1" applyFill="1" applyBorder="1" applyAlignment="1" applyProtection="1">
      <alignment horizontal="center" vertical="center"/>
      <protection locked="0"/>
    </xf>
    <xf numFmtId="164" fontId="29" fillId="12" borderId="32" xfId="0" applyNumberFormat="1" applyFont="1" applyFill="1" applyBorder="1" applyAlignment="1" applyProtection="1">
      <alignment horizontal="center" vertical="center"/>
      <protection locked="0"/>
    </xf>
    <xf numFmtId="9" fontId="29" fillId="6" borderId="38" xfId="0" applyNumberFormat="1" applyFont="1" applyFill="1" applyBorder="1" applyAlignment="1" applyProtection="1">
      <alignment horizontal="center" vertical="center"/>
      <protection locked="0"/>
    </xf>
    <xf numFmtId="164" fontId="29" fillId="6" borderId="38" xfId="0" applyNumberFormat="1" applyFont="1" applyFill="1" applyBorder="1" applyAlignment="1" applyProtection="1">
      <alignment horizontal="center" vertical="center"/>
      <protection locked="0"/>
    </xf>
    <xf numFmtId="164" fontId="33" fillId="6" borderId="31" xfId="10" applyNumberFormat="1" applyFont="1" applyFill="1" applyBorder="1" applyAlignment="1" applyProtection="1">
      <alignment horizontal="center" vertical="center" wrapText="1"/>
      <protection locked="0"/>
    </xf>
    <xf numFmtId="164" fontId="29" fillId="17" borderId="31" xfId="0" applyNumberFormat="1" applyFont="1" applyFill="1" applyBorder="1" applyAlignment="1" applyProtection="1">
      <alignment horizontal="center" vertical="center"/>
      <protection locked="0"/>
    </xf>
    <xf numFmtId="164" fontId="29" fillId="17" borderId="38" xfId="0" applyNumberFormat="1" applyFont="1" applyFill="1" applyBorder="1" applyAlignment="1" applyProtection="1">
      <alignment horizontal="center" vertical="center"/>
      <protection locked="0"/>
    </xf>
    <xf numFmtId="164" fontId="29" fillId="16" borderId="31" xfId="0" applyNumberFormat="1" applyFont="1" applyFill="1" applyBorder="1" applyAlignment="1" applyProtection="1">
      <alignment horizontal="center" vertical="center"/>
      <protection locked="0"/>
    </xf>
    <xf numFmtId="164" fontId="29" fillId="16" borderId="38" xfId="0" applyNumberFormat="1" applyFont="1" applyFill="1" applyBorder="1" applyAlignment="1" applyProtection="1">
      <alignment horizontal="center" vertical="center"/>
      <protection locked="0"/>
    </xf>
    <xf numFmtId="164" fontId="29" fillId="17" borderId="32" xfId="0" applyNumberFormat="1" applyFont="1" applyFill="1" applyBorder="1" applyAlignment="1" applyProtection="1">
      <alignment horizontal="center" vertical="center"/>
      <protection locked="0"/>
    </xf>
    <xf numFmtId="1" fontId="29" fillId="16" borderId="38" xfId="0" applyNumberFormat="1" applyFont="1" applyFill="1" applyBorder="1" applyAlignment="1" applyProtection="1">
      <alignment horizontal="center" vertical="center"/>
      <protection locked="0"/>
    </xf>
    <xf numFmtId="0" fontId="29" fillId="16" borderId="38" xfId="0" applyFont="1" applyFill="1" applyBorder="1" applyAlignment="1" applyProtection="1">
      <alignment horizontal="center" vertical="center"/>
      <protection locked="0"/>
    </xf>
    <xf numFmtId="1" fontId="29" fillId="17" borderId="38" xfId="0" applyNumberFormat="1" applyFont="1" applyFill="1" applyBorder="1" applyAlignment="1" applyProtection="1">
      <alignment horizontal="center" vertical="center"/>
      <protection locked="0"/>
    </xf>
    <xf numFmtId="10" fontId="29" fillId="17" borderId="38" xfId="10" applyNumberFormat="1" applyFont="1" applyFill="1" applyBorder="1" applyAlignment="1" applyProtection="1">
      <alignment horizontal="center"/>
      <protection locked="0"/>
    </xf>
    <xf numFmtId="0" fontId="29" fillId="17" borderId="38" xfId="0" applyFont="1" applyFill="1" applyBorder="1" applyAlignment="1" applyProtection="1">
      <alignment horizontal="center" vertical="center"/>
      <protection locked="0"/>
    </xf>
    <xf numFmtId="164" fontId="29" fillId="16" borderId="32" xfId="0" applyNumberFormat="1" applyFont="1" applyFill="1" applyBorder="1" applyAlignment="1" applyProtection="1">
      <alignment horizontal="center" vertical="center"/>
      <protection locked="0"/>
    </xf>
    <xf numFmtId="1" fontId="29" fillId="18" borderId="31" xfId="0" applyNumberFormat="1" applyFont="1" applyFill="1" applyBorder="1" applyAlignment="1" applyProtection="1">
      <alignment horizontal="center" vertical="center"/>
      <protection locked="0"/>
    </xf>
    <xf numFmtId="164" fontId="29" fillId="9" borderId="31" xfId="0" applyNumberFormat="1" applyFont="1" applyFill="1" applyBorder="1" applyAlignment="1" applyProtection="1">
      <alignment horizontal="center" vertical="center"/>
      <protection locked="0"/>
    </xf>
    <xf numFmtId="164" fontId="29" fillId="18" borderId="31" xfId="0" applyNumberFormat="1" applyFont="1" applyFill="1" applyBorder="1" applyAlignment="1" applyProtection="1">
      <alignment horizontal="center" vertical="center"/>
      <protection locked="0"/>
    </xf>
    <xf numFmtId="164" fontId="29" fillId="18" borderId="32" xfId="0" applyNumberFormat="1" applyFont="1" applyFill="1" applyBorder="1" applyAlignment="1" applyProtection="1">
      <alignment horizontal="center" vertical="center"/>
      <protection locked="0"/>
    </xf>
    <xf numFmtId="1" fontId="30" fillId="22" borderId="29" xfId="8" applyNumberFormat="1" applyFont="1" applyFill="1" applyBorder="1" applyAlignment="1" applyProtection="1">
      <alignment horizontal="center" vertical="center"/>
      <protection locked="0"/>
    </xf>
    <xf numFmtId="9" fontId="30" fillId="6" borderId="30" xfId="8" applyNumberFormat="1" applyFont="1" applyFill="1" applyBorder="1" applyAlignment="1" applyProtection="1">
      <alignment horizontal="center" vertical="center"/>
      <protection locked="0"/>
    </xf>
    <xf numFmtId="165" fontId="29" fillId="13" borderId="29" xfId="0" applyNumberFormat="1" applyFont="1" applyFill="1" applyBorder="1" applyAlignment="1" applyProtection="1">
      <alignment horizontal="center" vertical="center"/>
      <protection locked="0"/>
    </xf>
    <xf numFmtId="165" fontId="29" fillId="13" borderId="35" xfId="0" applyNumberFormat="1" applyFont="1" applyFill="1" applyBorder="1" applyAlignment="1" applyProtection="1">
      <alignment horizontal="center" vertical="center"/>
      <protection locked="0"/>
    </xf>
    <xf numFmtId="165" fontId="29" fillId="13" borderId="30" xfId="0" applyNumberFormat="1" applyFont="1" applyFill="1" applyBorder="1" applyAlignment="1" applyProtection="1">
      <alignment horizontal="center" vertical="center" wrapText="1"/>
      <protection locked="0"/>
    </xf>
    <xf numFmtId="166" fontId="29" fillId="13" borderId="29" xfId="0" applyNumberFormat="1" applyFont="1" applyFill="1" applyBorder="1" applyAlignment="1" applyProtection="1">
      <alignment horizontal="center" vertical="center"/>
      <protection locked="0"/>
    </xf>
    <xf numFmtId="166" fontId="29" fillId="13" borderId="35" xfId="0" applyNumberFormat="1" applyFont="1" applyFill="1" applyBorder="1" applyAlignment="1" applyProtection="1">
      <alignment horizontal="center" vertical="center"/>
      <protection locked="0"/>
    </xf>
    <xf numFmtId="164" fontId="33" fillId="6" borderId="29" xfId="10" applyNumberFormat="1" applyFont="1" applyFill="1" applyBorder="1" applyAlignment="1" applyProtection="1">
      <alignment horizontal="center" vertical="center" wrapText="1"/>
      <protection locked="0"/>
    </xf>
    <xf numFmtId="10" fontId="29" fillId="16" borderId="35" xfId="0" applyNumberFormat="1" applyFont="1" applyFill="1" applyBorder="1" applyAlignment="1" applyProtection="1">
      <alignment horizontal="center" vertical="center"/>
      <protection locked="0"/>
    </xf>
    <xf numFmtId="10" fontId="29" fillId="16" borderId="0" xfId="0" applyNumberFormat="1" applyFont="1" applyFill="1" applyBorder="1" applyAlignment="1" applyProtection="1">
      <alignment horizontal="center" vertical="center"/>
      <protection locked="0"/>
    </xf>
    <xf numFmtId="10" fontId="29" fillId="17" borderId="35" xfId="0" applyNumberFormat="1" applyFont="1" applyFill="1" applyBorder="1" applyAlignment="1" applyProtection="1">
      <alignment horizontal="center" vertical="center"/>
      <protection locked="0"/>
    </xf>
    <xf numFmtId="10" fontId="29" fillId="17" borderId="0" xfId="0" applyNumberFormat="1" applyFont="1" applyFill="1" applyBorder="1" applyAlignment="1" applyProtection="1">
      <alignment horizontal="center" vertical="center"/>
      <protection locked="0"/>
    </xf>
    <xf numFmtId="166" fontId="29" fillId="9" borderId="0" xfId="0" applyNumberFormat="1" applyFont="1" applyFill="1" applyBorder="1" applyAlignment="1" applyProtection="1">
      <alignment horizontal="center" vertical="center"/>
      <protection locked="0"/>
    </xf>
    <xf numFmtId="164" fontId="29" fillId="6" borderId="29" xfId="0" applyNumberFormat="1" applyFont="1" applyFill="1" applyBorder="1" applyAlignment="1" applyProtection="1">
      <alignment horizontal="center" vertical="center"/>
      <protection locked="0"/>
    </xf>
    <xf numFmtId="165" fontId="29" fillId="6" borderId="29" xfId="0" applyNumberFormat="1" applyFont="1" applyFill="1" applyBorder="1" applyAlignment="1" applyProtection="1">
      <alignment horizontal="center" vertical="center"/>
      <protection locked="0"/>
    </xf>
    <xf numFmtId="165" fontId="29" fillId="6" borderId="35" xfId="0" applyNumberFormat="1" applyFont="1" applyFill="1" applyBorder="1" applyAlignment="1" applyProtection="1">
      <alignment horizontal="center" vertical="center"/>
      <protection locked="0"/>
    </xf>
    <xf numFmtId="1" fontId="29" fillId="6" borderId="29" xfId="0" applyNumberFormat="1" applyFont="1" applyFill="1" applyBorder="1" applyAlignment="1" applyProtection="1">
      <alignment horizontal="center" vertical="center"/>
      <protection locked="0"/>
    </xf>
    <xf numFmtId="164" fontId="33" fillId="6" borderId="36" xfId="0" applyNumberFormat="1" applyFont="1" applyFill="1" applyBorder="1" applyAlignment="1" applyProtection="1">
      <alignment horizontal="center" vertical="center"/>
      <protection locked="0"/>
    </xf>
    <xf numFmtId="164" fontId="29" fillId="6" borderId="36" xfId="0" applyNumberFormat="1" applyFont="1" applyFill="1" applyBorder="1" applyAlignment="1" applyProtection="1">
      <alignment horizontal="center" vertical="center"/>
      <protection locked="0"/>
    </xf>
    <xf numFmtId="165" fontId="29" fillId="6" borderId="36" xfId="0" applyNumberFormat="1" applyFont="1" applyFill="1" applyBorder="1" applyAlignment="1" applyProtection="1">
      <alignment horizontal="center" vertical="center"/>
      <protection locked="0"/>
    </xf>
    <xf numFmtId="165" fontId="29" fillId="6" borderId="0" xfId="0" applyNumberFormat="1" applyFont="1" applyFill="1" applyBorder="1" applyAlignment="1" applyProtection="1">
      <alignment horizontal="center" vertical="center"/>
      <protection locked="0"/>
    </xf>
    <xf numFmtId="1" fontId="29" fillId="6" borderId="36" xfId="0" applyNumberFormat="1" applyFont="1" applyFill="1" applyBorder="1" applyAlignment="1" applyProtection="1">
      <alignment horizontal="center" vertical="center"/>
      <protection locked="0"/>
    </xf>
    <xf numFmtId="166" fontId="29" fillId="9" borderId="0" xfId="0" applyNumberFormat="1" applyFont="1" applyFill="1" applyBorder="1" applyAlignment="1" applyProtection="1">
      <alignment horizontal="center" vertical="center" wrapText="1"/>
      <protection locked="0"/>
    </xf>
    <xf numFmtId="0" fontId="29" fillId="6" borderId="39" xfId="0" applyFont="1" applyFill="1" applyBorder="1" applyAlignment="1" applyProtection="1">
      <alignment horizontal="center" vertical="center"/>
      <protection locked="0"/>
    </xf>
    <xf numFmtId="10" fontId="30" fillId="12" borderId="32" xfId="8" applyNumberFormat="1" applyFont="1" applyFill="1" applyBorder="1" applyAlignment="1" applyProtection="1">
      <alignment horizontal="center" vertical="center"/>
      <protection locked="0"/>
    </xf>
    <xf numFmtId="165" fontId="29" fillId="12" borderId="32" xfId="0" applyNumberFormat="1" applyFont="1" applyFill="1" applyBorder="1" applyAlignment="1" applyProtection="1">
      <alignment horizontal="center" vertical="center" wrapText="1"/>
      <protection locked="0"/>
    </xf>
    <xf numFmtId="10" fontId="29" fillId="16" borderId="38" xfId="0" applyNumberFormat="1" applyFont="1" applyFill="1" applyBorder="1" applyAlignment="1" applyProtection="1">
      <alignment horizontal="center" vertical="center"/>
      <protection locked="0"/>
    </xf>
    <xf numFmtId="10" fontId="29" fillId="17" borderId="38" xfId="0" applyNumberFormat="1" applyFont="1" applyFill="1" applyBorder="1" applyAlignment="1" applyProtection="1">
      <alignment horizontal="center" vertical="center"/>
      <protection locked="0"/>
    </xf>
    <xf numFmtId="166" fontId="29" fillId="9" borderId="38" xfId="0" applyNumberFormat="1" applyFont="1" applyFill="1" applyBorder="1" applyAlignment="1" applyProtection="1">
      <alignment horizontal="center" vertical="center" wrapText="1"/>
      <protection locked="0"/>
    </xf>
    <xf numFmtId="165" fontId="29" fillId="10" borderId="31" xfId="0" applyNumberFormat="1" applyFont="1" applyFill="1" applyBorder="1" applyAlignment="1" applyProtection="1">
      <alignment horizontal="center" vertical="center"/>
      <protection locked="0"/>
    </xf>
    <xf numFmtId="165" fontId="29" fillId="10" borderId="32" xfId="0" applyNumberFormat="1" applyFont="1" applyFill="1" applyBorder="1" applyAlignment="1" applyProtection="1">
      <alignment horizontal="center" vertical="center"/>
      <protection locked="0"/>
    </xf>
    <xf numFmtId="164" fontId="29" fillId="19" borderId="38" xfId="0" applyNumberFormat="1" applyFont="1" applyFill="1" applyBorder="1" applyAlignment="1" applyProtection="1">
      <alignment horizontal="center" vertical="center"/>
      <protection locked="0"/>
    </xf>
    <xf numFmtId="17" fontId="30" fillId="0" borderId="27" xfId="8" applyNumberFormat="1" applyFont="1" applyBorder="1" applyAlignment="1" applyProtection="1">
      <alignment horizontal="center" vertical="center"/>
      <protection locked="0"/>
    </xf>
    <xf numFmtId="0" fontId="29" fillId="22"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29" fillId="0" borderId="0" xfId="0" applyFont="1" applyBorder="1" applyAlignment="1" applyProtection="1">
      <alignment horizontal="center" vertical="center"/>
      <protection locked="0"/>
    </xf>
    <xf numFmtId="10" fontId="29" fillId="0" borderId="0" xfId="0" applyNumberFormat="1" applyFont="1" applyAlignment="1" applyProtection="1">
      <alignment horizontal="center" vertical="center"/>
      <protection locked="0"/>
    </xf>
    <xf numFmtId="1" fontId="29" fillId="0" borderId="36" xfId="0" applyNumberFormat="1" applyFont="1" applyBorder="1" applyAlignment="1" applyProtection="1">
      <alignment horizontal="center" vertical="center"/>
      <protection locked="0"/>
    </xf>
    <xf numFmtId="1" fontId="29" fillId="0" borderId="0" xfId="0" applyNumberFormat="1"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164" fontId="29" fillId="0" borderId="0" xfId="0" applyNumberFormat="1" applyFont="1" applyAlignment="1" applyProtection="1">
      <alignment horizontal="center" vertical="center"/>
      <protection locked="0"/>
    </xf>
    <xf numFmtId="17" fontId="30" fillId="0" borderId="39" xfId="8" applyNumberFormat="1" applyFont="1" applyBorder="1" applyAlignment="1" applyProtection="1">
      <alignment horizontal="center" vertical="center"/>
      <protection locked="0"/>
    </xf>
    <xf numFmtId="17" fontId="30" fillId="0" borderId="28" xfId="8" applyNumberFormat="1" applyFont="1" applyBorder="1" applyAlignment="1" applyProtection="1">
      <alignment horizontal="center" vertical="center"/>
      <protection locked="0"/>
    </xf>
    <xf numFmtId="164" fontId="29" fillId="0" borderId="0" xfId="0" applyNumberFormat="1" applyFont="1" applyBorder="1" applyAlignment="1" applyProtection="1">
      <alignment horizontal="center" vertical="center"/>
      <protection locked="0"/>
    </xf>
    <xf numFmtId="0" fontId="29" fillId="0" borderId="36" xfId="0" applyFont="1" applyBorder="1" applyAlignment="1" applyProtection="1">
      <alignment horizontal="center" vertical="center"/>
      <protection locked="0"/>
    </xf>
    <xf numFmtId="1" fontId="29" fillId="0" borderId="0" xfId="0" applyNumberFormat="1" applyFont="1" applyAlignment="1" applyProtection="1">
      <alignment horizontal="center" vertical="center"/>
      <protection locked="0"/>
    </xf>
    <xf numFmtId="164" fontId="29" fillId="0" borderId="0" xfId="0" applyNumberFormat="1" applyFont="1" applyFill="1" applyBorder="1" applyAlignment="1" applyProtection="1">
      <alignment horizontal="center" vertical="center"/>
      <protection locked="0"/>
    </xf>
    <xf numFmtId="0" fontId="29" fillId="22" borderId="1" xfId="0" applyFont="1" applyFill="1" applyBorder="1" applyAlignment="1" applyProtection="1">
      <alignment horizontal="center" vertical="center"/>
      <protection locked="0"/>
    </xf>
    <xf numFmtId="0" fontId="29" fillId="21" borderId="1" xfId="0" applyFont="1" applyFill="1" applyBorder="1" applyAlignment="1" applyProtection="1">
      <alignment horizontal="center" vertical="center"/>
      <protection locked="0"/>
    </xf>
    <xf numFmtId="0" fontId="34" fillId="0" borderId="0" xfId="0" applyFont="1" applyAlignment="1" applyProtection="1">
      <alignment horizontal="left" vertical="center"/>
      <protection locked="0"/>
    </xf>
    <xf numFmtId="164" fontId="29" fillId="21" borderId="29" xfId="10" applyNumberFormat="1" applyFont="1" applyFill="1" applyBorder="1" applyAlignment="1" applyProtection="1">
      <alignment horizontal="center" vertical="center" wrapText="1"/>
      <protection locked="0"/>
    </xf>
    <xf numFmtId="164" fontId="29" fillId="21" borderId="36" xfId="10" applyNumberFormat="1" applyFont="1" applyFill="1" applyBorder="1" applyAlignment="1" applyProtection="1">
      <alignment horizontal="center" vertical="center" wrapText="1"/>
      <protection locked="0"/>
    </xf>
    <xf numFmtId="164" fontId="29" fillId="21" borderId="36" xfId="0" applyNumberFormat="1" applyFont="1" applyFill="1" applyBorder="1" applyAlignment="1" applyProtection="1">
      <alignment horizontal="center" vertical="center"/>
      <protection locked="0"/>
    </xf>
    <xf numFmtId="164" fontId="29" fillId="21" borderId="35" xfId="10" applyNumberFormat="1" applyFont="1" applyFill="1" applyBorder="1" applyAlignment="1" applyProtection="1">
      <alignment horizontal="center" vertical="center" wrapText="1"/>
      <protection locked="0"/>
    </xf>
    <xf numFmtId="164" fontId="29" fillId="21" borderId="0" xfId="10" applyNumberFormat="1" applyFont="1" applyFill="1" applyBorder="1" applyAlignment="1" applyProtection="1">
      <alignment horizontal="center" vertical="center" wrapText="1"/>
      <protection locked="0"/>
    </xf>
    <xf numFmtId="164" fontId="29" fillId="21" borderId="0" xfId="0" applyNumberFormat="1" applyFont="1" applyFill="1" applyBorder="1" applyAlignment="1" applyProtection="1">
      <alignment horizontal="center" vertical="center"/>
      <protection locked="0"/>
    </xf>
    <xf numFmtId="0" fontId="30" fillId="21" borderId="29" xfId="8" applyFont="1" applyFill="1" applyBorder="1" applyAlignment="1" applyProtection="1">
      <alignment horizontal="center" vertical="center"/>
      <protection locked="0"/>
    </xf>
    <xf numFmtId="0" fontId="30" fillId="21" borderId="35" xfId="8" applyFont="1" applyFill="1" applyBorder="1" applyAlignment="1" applyProtection="1">
      <alignment horizontal="center" vertical="center"/>
      <protection locked="0"/>
    </xf>
    <xf numFmtId="0" fontId="30" fillId="21" borderId="36" xfId="8" applyFont="1" applyFill="1" applyBorder="1" applyAlignment="1" applyProtection="1">
      <alignment horizontal="center" vertical="center"/>
      <protection locked="0"/>
    </xf>
    <xf numFmtId="0" fontId="30" fillId="21" borderId="0" xfId="8" applyFont="1" applyFill="1" applyBorder="1" applyAlignment="1" applyProtection="1">
      <alignment horizontal="center" vertical="center"/>
      <protection locked="0"/>
    </xf>
    <xf numFmtId="0" fontId="30" fillId="21" borderId="30" xfId="8" applyFont="1" applyFill="1" applyBorder="1" applyAlignment="1" applyProtection="1">
      <alignment horizontal="center" vertical="center"/>
      <protection locked="0"/>
    </xf>
    <xf numFmtId="0" fontId="30" fillId="21" borderId="37" xfId="8" applyFont="1" applyFill="1" applyBorder="1" applyAlignment="1" applyProtection="1">
      <alignment horizontal="center" vertical="center"/>
      <protection locked="0"/>
    </xf>
    <xf numFmtId="0" fontId="30" fillId="19" borderId="36" xfId="8" applyFont="1" applyFill="1" applyBorder="1" applyAlignment="1" applyProtection="1">
      <alignment horizontal="center" vertical="center" wrapText="1"/>
      <protection locked="0"/>
    </xf>
    <xf numFmtId="0" fontId="30" fillId="19" borderId="24" xfId="8" applyFont="1" applyFill="1" applyBorder="1" applyAlignment="1" applyProtection="1">
      <alignment horizontal="center" vertical="center" wrapText="1"/>
      <protection locked="0"/>
    </xf>
    <xf numFmtId="0" fontId="30" fillId="6" borderId="31" xfId="8" applyFont="1" applyFill="1" applyBorder="1" applyAlignment="1" applyProtection="1">
      <alignment horizontal="center" vertical="center" wrapText="1"/>
      <protection locked="0"/>
    </xf>
    <xf numFmtId="0" fontId="30" fillId="6" borderId="32" xfId="8" applyFont="1" applyFill="1" applyBorder="1" applyAlignment="1" applyProtection="1">
      <alignment horizontal="center" vertical="center" wrapText="1"/>
      <protection locked="0"/>
    </xf>
    <xf numFmtId="0" fontId="30" fillId="6" borderId="37" xfId="8" applyFont="1" applyFill="1" applyBorder="1" applyAlignment="1" applyProtection="1">
      <alignment horizontal="center" vertical="center" wrapText="1"/>
      <protection locked="0"/>
    </xf>
    <xf numFmtId="0" fontId="30" fillId="6" borderId="29" xfId="8" applyFont="1" applyFill="1" applyBorder="1" applyAlignment="1" applyProtection="1">
      <alignment horizontal="center" vertical="center" wrapText="1"/>
      <protection locked="0"/>
    </xf>
    <xf numFmtId="0" fontId="30" fillId="6" borderId="30" xfId="8" applyFont="1" applyFill="1" applyBorder="1" applyAlignment="1" applyProtection="1">
      <alignment horizontal="center" vertical="center" wrapText="1"/>
      <protection locked="0"/>
    </xf>
    <xf numFmtId="0" fontId="30" fillId="6" borderId="36" xfId="8" applyFont="1" applyFill="1" applyBorder="1" applyAlignment="1" applyProtection="1">
      <alignment horizontal="center" vertical="center" wrapText="1"/>
      <protection locked="0"/>
    </xf>
    <xf numFmtId="164" fontId="30" fillId="22" borderId="0" xfId="8" applyNumberFormat="1" applyFont="1" applyFill="1" applyBorder="1" applyAlignment="1" applyProtection="1">
      <alignment horizontal="center" vertical="center"/>
      <protection locked="0"/>
    </xf>
    <xf numFmtId="164" fontId="30" fillId="22" borderId="38" xfId="8" applyNumberFormat="1" applyFont="1" applyFill="1" applyBorder="1" applyAlignment="1" applyProtection="1">
      <alignment horizontal="center" vertical="center"/>
      <protection locked="0"/>
    </xf>
    <xf numFmtId="164" fontId="30" fillId="6" borderId="38" xfId="8" applyNumberFormat="1" applyFont="1" applyFill="1" applyBorder="1" applyAlignment="1" applyProtection="1">
      <alignment horizontal="center" vertical="center" wrapText="1"/>
      <protection locked="0"/>
    </xf>
    <xf numFmtId="0" fontId="29" fillId="22" borderId="0" xfId="0" applyFont="1" applyFill="1" applyBorder="1" applyAlignment="1" applyProtection="1">
      <alignment horizontal="center" vertical="center"/>
      <protection locked="0"/>
    </xf>
    <xf numFmtId="0" fontId="29" fillId="21" borderId="29" xfId="0" applyFont="1" applyFill="1" applyBorder="1" applyAlignment="1" applyProtection="1">
      <alignment horizontal="center" vertical="center"/>
      <protection locked="0"/>
    </xf>
    <xf numFmtId="0" fontId="29" fillId="21" borderId="36" xfId="0" applyFont="1" applyFill="1" applyBorder="1" applyAlignment="1" applyProtection="1">
      <alignment horizontal="center" vertical="center"/>
      <protection locked="0"/>
    </xf>
    <xf numFmtId="0" fontId="29" fillId="21" borderId="31" xfId="0" applyFont="1" applyFill="1" applyBorder="1" applyAlignment="1" applyProtection="1">
      <alignment horizontal="center" vertical="center"/>
      <protection locked="0"/>
    </xf>
    <xf numFmtId="0" fontId="29" fillId="22" borderId="38" xfId="0" applyFont="1" applyFill="1" applyBorder="1" applyAlignment="1" applyProtection="1">
      <alignment horizontal="center" vertical="center"/>
      <protection locked="0"/>
    </xf>
    <xf numFmtId="1" fontId="29" fillId="12" borderId="0" xfId="0" applyNumberFormat="1" applyFont="1" applyFill="1" applyBorder="1" applyAlignment="1" applyProtection="1">
      <alignment horizontal="center" vertical="center"/>
      <protection locked="0"/>
    </xf>
    <xf numFmtId="0" fontId="29" fillId="21" borderId="35" xfId="0" applyFont="1" applyFill="1" applyBorder="1" applyAlignment="1" applyProtection="1">
      <alignment horizontal="center" vertical="center"/>
      <protection locked="0"/>
    </xf>
    <xf numFmtId="0" fontId="29" fillId="21" borderId="0" xfId="0" applyFont="1" applyFill="1" applyBorder="1" applyAlignment="1" applyProtection="1">
      <alignment horizontal="center" vertical="center"/>
      <protection locked="0"/>
    </xf>
    <xf numFmtId="10" fontId="29" fillId="22" borderId="0" xfId="0" applyNumberFormat="1" applyFont="1" applyFill="1" applyBorder="1" applyAlignment="1" applyProtection="1">
      <alignment horizontal="center" vertical="center"/>
      <protection locked="0"/>
    </xf>
    <xf numFmtId="0" fontId="29" fillId="22" borderId="36" xfId="0" applyFont="1" applyFill="1" applyBorder="1" applyAlignment="1" applyProtection="1">
      <alignment horizontal="center" vertical="center"/>
      <protection locked="0"/>
    </xf>
    <xf numFmtId="0" fontId="29" fillId="21" borderId="38" xfId="0" applyFont="1" applyFill="1" applyBorder="1" applyAlignment="1" applyProtection="1">
      <alignment horizontal="center" vertical="center"/>
      <protection locked="0"/>
    </xf>
    <xf numFmtId="10" fontId="29" fillId="21" borderId="29" xfId="0" applyNumberFormat="1" applyFont="1" applyFill="1" applyBorder="1" applyAlignment="1" applyProtection="1">
      <alignment horizontal="center" vertical="center"/>
      <protection locked="0"/>
    </xf>
    <xf numFmtId="10" fontId="29" fillId="21" borderId="36" xfId="0" applyNumberFormat="1" applyFont="1" applyFill="1" applyBorder="1" applyAlignment="1" applyProtection="1">
      <alignment horizontal="center" vertical="center"/>
      <protection locked="0"/>
    </xf>
    <xf numFmtId="9" fontId="29" fillId="21" borderId="36" xfId="0" applyNumberFormat="1" applyFont="1" applyFill="1" applyBorder="1" applyAlignment="1" applyProtection="1">
      <alignment horizontal="center" vertical="center"/>
      <protection locked="0"/>
    </xf>
    <xf numFmtId="1" fontId="29" fillId="21" borderId="29" xfId="10" applyNumberFormat="1" applyFont="1" applyFill="1" applyBorder="1" applyAlignment="1" applyProtection="1">
      <alignment horizontal="center" vertical="center" wrapText="1"/>
      <protection locked="0"/>
    </xf>
    <xf numFmtId="1" fontId="29" fillId="21" borderId="36" xfId="10" applyNumberFormat="1" applyFont="1" applyFill="1" applyBorder="1" applyAlignment="1" applyProtection="1">
      <alignment horizontal="center" vertical="center" wrapText="1"/>
      <protection locked="0"/>
    </xf>
    <xf numFmtId="164" fontId="29" fillId="6" borderId="29" xfId="10" applyNumberFormat="1" applyFont="1" applyFill="1" applyBorder="1" applyAlignment="1" applyProtection="1">
      <alignment horizontal="center" vertical="center" wrapText="1"/>
      <protection locked="0"/>
    </xf>
    <xf numFmtId="164" fontId="29" fillId="6" borderId="36" xfId="10" applyNumberFormat="1" applyFont="1" applyFill="1" applyBorder="1" applyAlignment="1" applyProtection="1">
      <alignment horizontal="center" vertical="center" wrapText="1"/>
      <protection locked="0"/>
    </xf>
    <xf numFmtId="164" fontId="29" fillId="6" borderId="31" xfId="10" applyNumberFormat="1" applyFont="1" applyFill="1" applyBorder="1" applyAlignment="1" applyProtection="1">
      <alignment horizontal="center" vertical="center" wrapText="1"/>
      <protection locked="0"/>
    </xf>
    <xf numFmtId="17" fontId="21" fillId="9" borderId="7" xfId="0" applyNumberFormat="1" applyFont="1" applyFill="1" applyBorder="1" applyAlignment="1">
      <alignment vertical="top"/>
    </xf>
    <xf numFmtId="164" fontId="21" fillId="8" borderId="4" xfId="0" applyNumberFormat="1" applyFont="1" applyFill="1" applyBorder="1" applyAlignment="1">
      <alignment horizontal="left" vertical="top"/>
    </xf>
    <xf numFmtId="9" fontId="21" fillId="10" borderId="11" xfId="0" applyNumberFormat="1" applyFont="1" applyFill="1" applyBorder="1" applyAlignment="1">
      <alignment horizontal="left" vertical="top"/>
    </xf>
    <xf numFmtId="9" fontId="21" fillId="9" borderId="11" xfId="0" applyNumberFormat="1" applyFont="1" applyFill="1" applyBorder="1" applyAlignment="1">
      <alignment horizontal="left" vertical="top"/>
    </xf>
    <xf numFmtId="165" fontId="29" fillId="0" borderId="0" xfId="0" applyNumberFormat="1" applyFont="1" applyAlignment="1" applyProtection="1">
      <alignment horizontal="center" vertical="center"/>
      <protection locked="0"/>
    </xf>
    <xf numFmtId="0" fontId="29" fillId="0" borderId="0" xfId="0" applyFont="1" applyFill="1" applyBorder="1" applyAlignment="1" applyProtection="1">
      <alignment horizontal="center" vertical="center"/>
      <protection locked="0"/>
    </xf>
    <xf numFmtId="17" fontId="30" fillId="0" borderId="0" xfId="8" applyNumberFormat="1" applyFont="1" applyFill="1" applyBorder="1" applyAlignment="1" applyProtection="1">
      <alignment horizontal="center" vertical="center"/>
      <protection locked="0"/>
    </xf>
    <xf numFmtId="1" fontId="29" fillId="0" borderId="0" xfId="10" applyNumberFormat="1" applyFont="1" applyFill="1" applyBorder="1" applyAlignment="1" applyProtection="1">
      <alignment horizontal="center" vertical="center" wrapText="1"/>
      <protection locked="0"/>
    </xf>
    <xf numFmtId="9" fontId="29" fillId="21" borderId="35" xfId="0" applyNumberFormat="1" applyFont="1" applyFill="1" applyBorder="1" applyAlignment="1" applyProtection="1">
      <alignment horizontal="center" vertical="center"/>
      <protection locked="0"/>
    </xf>
    <xf numFmtId="9" fontId="29" fillId="21" borderId="0" xfId="0" applyNumberFormat="1" applyFont="1" applyFill="1" applyBorder="1" applyAlignment="1" applyProtection="1">
      <alignment horizontal="center" vertical="center"/>
      <protection locked="0"/>
    </xf>
    <xf numFmtId="9" fontId="29" fillId="21" borderId="38" xfId="0" applyNumberFormat="1" applyFont="1" applyFill="1" applyBorder="1" applyAlignment="1" applyProtection="1">
      <alignment horizontal="center" vertical="center"/>
      <protection locked="0"/>
    </xf>
    <xf numFmtId="0" fontId="29" fillId="12" borderId="30" xfId="0" applyFont="1" applyFill="1" applyBorder="1" applyAlignment="1" applyProtection="1">
      <alignment horizontal="center" vertical="center" wrapText="1"/>
      <protection locked="0"/>
    </xf>
    <xf numFmtId="17" fontId="29" fillId="0" borderId="0" xfId="0" applyNumberFormat="1" applyFont="1" applyAlignment="1" applyProtection="1">
      <alignment horizontal="center" vertical="center"/>
      <protection locked="0"/>
    </xf>
    <xf numFmtId="2" fontId="29" fillId="6" borderId="0" xfId="0" applyNumberFormat="1" applyFont="1" applyFill="1" applyBorder="1" applyAlignment="1" applyProtection="1">
      <alignment horizontal="center" vertical="center"/>
      <protection locked="0"/>
    </xf>
    <xf numFmtId="17" fontId="21" fillId="8" borderId="41" xfId="0" applyNumberFormat="1" applyFont="1" applyFill="1" applyBorder="1" applyAlignment="1">
      <alignment horizontal="left" vertical="top"/>
    </xf>
    <xf numFmtId="17" fontId="21" fillId="10" borderId="41" xfId="0" applyNumberFormat="1" applyFont="1" applyFill="1" applyBorder="1" applyAlignment="1">
      <alignment horizontal="left" vertical="top"/>
    </xf>
    <xf numFmtId="164" fontId="29" fillId="22" borderId="0" xfId="0" applyNumberFormat="1" applyFont="1" applyFill="1" applyBorder="1" applyAlignment="1" applyProtection="1">
      <alignment horizontal="center" vertical="center"/>
      <protection locked="0"/>
    </xf>
    <xf numFmtId="164" fontId="33" fillId="21" borderId="36" xfId="0" applyNumberFormat="1" applyFont="1" applyFill="1" applyBorder="1" applyAlignment="1" applyProtection="1">
      <alignment horizontal="center" vertical="center"/>
      <protection locked="0"/>
    </xf>
    <xf numFmtId="164" fontId="29" fillId="22" borderId="36" xfId="0" applyNumberFormat="1" applyFont="1" applyFill="1" applyBorder="1" applyAlignment="1" applyProtection="1">
      <alignment horizontal="center" vertical="center"/>
      <protection locked="0"/>
    </xf>
    <xf numFmtId="164" fontId="29" fillId="22" borderId="0" xfId="0" applyNumberFormat="1" applyFont="1" applyFill="1" applyBorder="1" applyAlignment="1" applyProtection="1">
      <alignment horizontal="center" vertical="center" wrapText="1"/>
      <protection locked="0"/>
    </xf>
    <xf numFmtId="2" fontId="29" fillId="12" borderId="0" xfId="0" applyNumberFormat="1" applyFont="1" applyFill="1" applyBorder="1" applyAlignment="1" applyProtection="1">
      <alignment horizontal="center" vertical="center"/>
      <protection locked="0"/>
    </xf>
    <xf numFmtId="1" fontId="29" fillId="18" borderId="38" xfId="0" applyNumberFormat="1" applyFont="1" applyFill="1" applyBorder="1" applyAlignment="1" applyProtection="1">
      <alignment horizontal="center" vertical="center" wrapText="1"/>
      <protection locked="0"/>
    </xf>
    <xf numFmtId="1" fontId="29" fillId="18" borderId="35" xfId="0" applyNumberFormat="1" applyFont="1" applyFill="1" applyBorder="1" applyAlignment="1" applyProtection="1">
      <alignment horizontal="center" vertical="center" wrapText="1"/>
      <protection locked="0"/>
    </xf>
    <xf numFmtId="1" fontId="29" fillId="18" borderId="0" xfId="0" applyNumberFormat="1" applyFont="1" applyFill="1" applyBorder="1" applyAlignment="1" applyProtection="1">
      <alignment horizontal="center" vertical="center" wrapText="1"/>
      <protection locked="0"/>
    </xf>
    <xf numFmtId="167" fontId="29" fillId="19" borderId="29" xfId="0" applyNumberFormat="1" applyFont="1" applyFill="1" applyBorder="1" applyAlignment="1" applyProtection="1">
      <alignment horizontal="center" vertical="center"/>
      <protection locked="0"/>
    </xf>
    <xf numFmtId="167" fontId="29" fillId="10" borderId="29" xfId="0" applyNumberFormat="1" applyFont="1" applyFill="1" applyBorder="1" applyAlignment="1" applyProtection="1">
      <alignment horizontal="center" vertical="center"/>
      <protection locked="0"/>
    </xf>
    <xf numFmtId="167" fontId="29" fillId="20" borderId="29" xfId="0" applyNumberFormat="1" applyFont="1" applyFill="1" applyBorder="1" applyAlignment="1" applyProtection="1">
      <alignment horizontal="center" vertical="center"/>
      <protection locked="0"/>
    </xf>
    <xf numFmtId="1" fontId="29" fillId="16" borderId="0" xfId="10" applyNumberFormat="1" applyFont="1" applyFill="1" applyBorder="1" applyProtection="1">
      <protection locked="0"/>
    </xf>
    <xf numFmtId="1" fontId="29" fillId="16" borderId="0" xfId="10" applyNumberFormat="1" applyFont="1" applyFill="1" applyBorder="1" applyAlignment="1" applyProtection="1">
      <alignment horizontal="center"/>
      <protection locked="0"/>
    </xf>
    <xf numFmtId="1" fontId="29" fillId="16" borderId="35" xfId="10" applyNumberFormat="1" applyFont="1" applyFill="1" applyBorder="1" applyAlignment="1" applyProtection="1">
      <alignment horizontal="center"/>
      <protection locked="0"/>
    </xf>
    <xf numFmtId="10" fontId="29" fillId="16" borderId="0" xfId="10" applyNumberFormat="1" applyFont="1" applyFill="1" applyBorder="1" applyProtection="1">
      <protection locked="0"/>
    </xf>
    <xf numFmtId="164" fontId="29" fillId="16" borderId="35" xfId="10" applyNumberFormat="1" applyFont="1" applyFill="1" applyBorder="1" applyProtection="1">
      <protection locked="0"/>
    </xf>
    <xf numFmtId="164" fontId="21" fillId="10" borderId="8" xfId="0" applyNumberFormat="1" applyFont="1" applyFill="1" applyBorder="1" applyAlignment="1">
      <alignment horizontal="right" vertical="top"/>
    </xf>
    <xf numFmtId="164" fontId="0" fillId="0" borderId="0" xfId="0" applyNumberFormat="1" applyFill="1"/>
    <xf numFmtId="166" fontId="29" fillId="0" borderId="0" xfId="0" applyNumberFormat="1" applyFont="1" applyAlignment="1" applyProtection="1">
      <alignment horizontal="center" vertical="center"/>
      <protection locked="0"/>
    </xf>
    <xf numFmtId="164" fontId="21" fillId="10" borderId="1" xfId="0" applyNumberFormat="1" applyFont="1" applyFill="1" applyBorder="1" applyAlignment="1">
      <alignment horizontal="right" vertical="top"/>
    </xf>
    <xf numFmtId="17" fontId="21" fillId="8" borderId="1" xfId="0" applyNumberFormat="1" applyFont="1" applyFill="1" applyBorder="1" applyAlignment="1">
      <alignment horizontal="left" vertical="top"/>
    </xf>
    <xf numFmtId="164" fontId="21" fillId="8" borderId="1" xfId="0" applyNumberFormat="1" applyFont="1" applyFill="1" applyBorder="1" applyAlignment="1">
      <alignment horizontal="right" vertical="top"/>
    </xf>
    <xf numFmtId="164" fontId="21" fillId="9" borderId="1" xfId="0" applyNumberFormat="1" applyFont="1" applyFill="1" applyBorder="1" applyAlignment="1">
      <alignment horizontal="right" vertical="top"/>
    </xf>
    <xf numFmtId="17" fontId="21" fillId="6" borderId="1" xfId="0" applyNumberFormat="1" applyFont="1" applyFill="1" applyBorder="1" applyAlignment="1">
      <alignment horizontal="left" vertical="top"/>
    </xf>
    <xf numFmtId="164" fontId="21" fillId="6" borderId="1" xfId="0" applyNumberFormat="1" applyFont="1" applyFill="1" applyBorder="1" applyAlignment="1">
      <alignment horizontal="right" vertical="top"/>
    </xf>
    <xf numFmtId="2" fontId="21" fillId="6" borderId="1" xfId="0" applyNumberFormat="1" applyFont="1" applyFill="1" applyBorder="1" applyAlignment="1">
      <alignment horizontal="right" vertical="top"/>
    </xf>
    <xf numFmtId="2" fontId="21" fillId="10" borderId="1" xfId="0" applyNumberFormat="1" applyFont="1" applyFill="1" applyBorder="1" applyAlignment="1">
      <alignment horizontal="right" vertical="top"/>
    </xf>
    <xf numFmtId="2" fontId="21" fillId="9" borderId="1" xfId="0" applyNumberFormat="1" applyFont="1" applyFill="1" applyBorder="1" applyAlignment="1">
      <alignment horizontal="right" vertical="top"/>
    </xf>
    <xf numFmtId="10" fontId="21" fillId="6" borderId="1" xfId="0" applyNumberFormat="1" applyFont="1" applyFill="1" applyBorder="1" applyAlignment="1">
      <alignment horizontal="right" vertical="top"/>
    </xf>
    <xf numFmtId="10" fontId="21" fillId="10" borderId="1" xfId="0" applyNumberFormat="1" applyFont="1" applyFill="1" applyBorder="1" applyAlignment="1">
      <alignment horizontal="right" vertical="top"/>
    </xf>
    <xf numFmtId="10" fontId="21" fillId="9" borderId="1" xfId="0" applyNumberFormat="1" applyFont="1" applyFill="1" applyBorder="1" applyAlignment="1">
      <alignment horizontal="right" vertical="top"/>
    </xf>
    <xf numFmtId="168" fontId="21" fillId="10" borderId="1" xfId="0" applyNumberFormat="1" applyFont="1" applyFill="1" applyBorder="1" applyAlignment="1">
      <alignment horizontal="right" vertical="top"/>
    </xf>
    <xf numFmtId="168" fontId="21" fillId="9" borderId="1" xfId="0" applyNumberFormat="1" applyFont="1" applyFill="1" applyBorder="1" applyAlignment="1">
      <alignment horizontal="right" vertical="top"/>
    </xf>
    <xf numFmtId="1" fontId="21" fillId="9" borderId="1" xfId="0" applyNumberFormat="1" applyFont="1" applyFill="1" applyBorder="1" applyAlignment="1">
      <alignment horizontal="right" vertical="top"/>
    </xf>
    <xf numFmtId="10" fontId="21" fillId="8" borderId="1" xfId="0" applyNumberFormat="1" applyFont="1" applyFill="1" applyBorder="1" applyAlignment="1">
      <alignment horizontal="right" vertical="top"/>
    </xf>
    <xf numFmtId="9" fontId="29" fillId="18" borderId="9" xfId="0" applyNumberFormat="1" applyFont="1" applyFill="1" applyBorder="1" applyAlignment="1" applyProtection="1">
      <alignment horizontal="center" vertical="center"/>
      <protection locked="0"/>
    </xf>
    <xf numFmtId="164" fontId="29" fillId="18" borderId="42" xfId="0" applyNumberFormat="1" applyFont="1" applyFill="1" applyBorder="1" applyAlignment="1" applyProtection="1">
      <alignment horizontal="center" vertical="center" wrapText="1"/>
      <protection locked="0"/>
    </xf>
    <xf numFmtId="164" fontId="29" fillId="18" borderId="8" xfId="0" applyNumberFormat="1" applyFont="1" applyFill="1" applyBorder="1" applyAlignment="1" applyProtection="1">
      <alignment horizontal="center" vertical="center" wrapText="1"/>
      <protection locked="0"/>
    </xf>
    <xf numFmtId="9" fontId="29" fillId="18" borderId="12" xfId="0" applyNumberFormat="1" applyFont="1" applyFill="1" applyBorder="1" applyAlignment="1" applyProtection="1">
      <alignment horizontal="center" vertical="center"/>
      <protection locked="0"/>
    </xf>
    <xf numFmtId="164" fontId="29" fillId="18" borderId="6" xfId="0" applyNumberFormat="1" applyFont="1" applyFill="1" applyBorder="1" applyAlignment="1" applyProtection="1">
      <alignment horizontal="center" vertical="center" wrapText="1"/>
      <protection locked="0"/>
    </xf>
    <xf numFmtId="0" fontId="29" fillId="12" borderId="31" xfId="0" applyFont="1" applyFill="1" applyBorder="1" applyAlignment="1" applyProtection="1">
      <alignment horizontal="center" vertical="center" wrapText="1"/>
      <protection locked="0"/>
    </xf>
    <xf numFmtId="0" fontId="29" fillId="12" borderId="38" xfId="0" applyFont="1" applyFill="1" applyBorder="1" applyAlignment="1" applyProtection="1">
      <alignment horizontal="center" vertical="center" wrapText="1"/>
      <protection locked="0"/>
    </xf>
    <xf numFmtId="0" fontId="29" fillId="12" borderId="32" xfId="0" applyFont="1" applyFill="1" applyBorder="1" applyAlignment="1" applyProtection="1">
      <alignment horizontal="center" vertical="center" wrapText="1"/>
      <protection locked="0"/>
    </xf>
    <xf numFmtId="0" fontId="30" fillId="12" borderId="35" xfId="8" applyFont="1" applyFill="1" applyBorder="1" applyAlignment="1" applyProtection="1">
      <alignment horizontal="center" vertical="center" wrapText="1"/>
      <protection locked="0"/>
    </xf>
    <xf numFmtId="0" fontId="29" fillId="17" borderId="25" xfId="0" applyFont="1" applyFill="1" applyBorder="1" applyAlignment="1" applyProtection="1">
      <alignment horizontal="center" vertical="center" wrapText="1"/>
      <protection locked="0"/>
    </xf>
    <xf numFmtId="0" fontId="29" fillId="0" borderId="29" xfId="0" applyFont="1" applyBorder="1" applyAlignment="1" applyProtection="1">
      <alignment horizontal="center" vertical="center"/>
      <protection locked="0"/>
    </xf>
    <xf numFmtId="0" fontId="29" fillId="0" borderId="35" xfId="0" applyFont="1" applyBorder="1" applyAlignment="1" applyProtection="1">
      <alignment horizontal="center" vertical="center"/>
      <protection locked="0"/>
    </xf>
    <xf numFmtId="10" fontId="29" fillId="0" borderId="35" xfId="0" applyNumberFormat="1" applyFont="1" applyBorder="1" applyAlignment="1" applyProtection="1">
      <alignment horizontal="center" vertical="center"/>
      <protection locked="0"/>
    </xf>
    <xf numFmtId="10" fontId="29" fillId="0" borderId="0" xfId="0" applyNumberFormat="1"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29" fillId="0" borderId="38" xfId="0" applyFont="1" applyBorder="1" applyAlignment="1" applyProtection="1">
      <alignment horizontal="center" vertical="center"/>
      <protection locked="0"/>
    </xf>
    <xf numFmtId="10" fontId="29" fillId="0" borderId="38" xfId="0" applyNumberFormat="1" applyFont="1" applyBorder="1" applyAlignment="1" applyProtection="1">
      <alignment horizontal="center" vertical="center"/>
      <protection locked="0"/>
    </xf>
    <xf numFmtId="0" fontId="29" fillId="18" borderId="0" xfId="0" applyFont="1" applyFill="1" applyBorder="1" applyAlignment="1" applyProtection="1">
      <alignment horizontal="center" vertical="center"/>
      <protection locked="0"/>
    </xf>
    <xf numFmtId="0" fontId="29" fillId="17" borderId="36" xfId="0" applyFont="1" applyFill="1" applyBorder="1" applyAlignment="1" applyProtection="1">
      <alignment horizontal="center" vertical="center"/>
      <protection locked="0"/>
    </xf>
    <xf numFmtId="1" fontId="29" fillId="17" borderId="38" xfId="10" applyNumberFormat="1" applyFont="1" applyFill="1" applyBorder="1" applyAlignment="1" applyProtection="1">
      <alignment horizontal="center"/>
      <protection locked="0"/>
    </xf>
    <xf numFmtId="0" fontId="29" fillId="17" borderId="29" xfId="0" applyFont="1" applyFill="1" applyBorder="1" applyAlignment="1" applyProtection="1">
      <alignment horizontal="center" vertical="center" wrapText="1"/>
      <protection locked="0"/>
    </xf>
    <xf numFmtId="1" fontId="29" fillId="0" borderId="35" xfId="0" applyNumberFormat="1" applyFont="1" applyBorder="1" applyAlignment="1" applyProtection="1">
      <alignment horizontal="center" vertical="center"/>
      <protection locked="0"/>
    </xf>
    <xf numFmtId="1" fontId="29" fillId="0" borderId="38" xfId="0" applyNumberFormat="1" applyFont="1" applyBorder="1" applyAlignment="1" applyProtection="1">
      <alignment horizontal="center" vertical="center"/>
      <protection locked="0"/>
    </xf>
    <xf numFmtId="0" fontId="29" fillId="22" borderId="35" xfId="0" applyFont="1" applyFill="1" applyBorder="1" applyAlignment="1" applyProtection="1">
      <alignment horizontal="center" vertical="center"/>
      <protection locked="0"/>
    </xf>
    <xf numFmtId="0" fontId="29" fillId="5" borderId="36" xfId="0" applyFont="1" applyFill="1" applyBorder="1" applyAlignment="1" applyProtection="1">
      <alignment horizontal="center" vertical="center" wrapText="1"/>
      <protection locked="0"/>
    </xf>
    <xf numFmtId="0" fontId="29" fillId="5" borderId="0" xfId="0" applyFont="1" applyFill="1" applyBorder="1" applyAlignment="1" applyProtection="1">
      <alignment horizontal="center" vertical="center" wrapText="1"/>
      <protection locked="0"/>
    </xf>
    <xf numFmtId="0" fontId="29" fillId="5" borderId="24" xfId="0" applyFont="1" applyFill="1" applyBorder="1" applyAlignment="1" applyProtection="1">
      <alignment horizontal="center" vertical="center" wrapText="1"/>
      <protection locked="0"/>
    </xf>
    <xf numFmtId="0" fontId="29" fillId="5" borderId="25" xfId="0" applyFont="1" applyFill="1" applyBorder="1" applyAlignment="1" applyProtection="1">
      <alignment horizontal="center" vertical="center" wrapText="1"/>
      <protection locked="0"/>
    </xf>
    <xf numFmtId="1" fontId="29" fillId="5" borderId="29" xfId="0" applyNumberFormat="1" applyFont="1" applyFill="1" applyBorder="1" applyAlignment="1" applyProtection="1">
      <alignment horizontal="center" vertical="center" wrapText="1"/>
      <protection locked="0"/>
    </xf>
    <xf numFmtId="1" fontId="29" fillId="5" borderId="35" xfId="0" applyNumberFormat="1" applyFont="1" applyFill="1" applyBorder="1" applyAlignment="1" applyProtection="1">
      <alignment horizontal="center" vertical="center" wrapText="1"/>
      <protection locked="0"/>
    </xf>
    <xf numFmtId="0" fontId="29" fillId="5" borderId="35" xfId="0" applyFont="1" applyFill="1" applyBorder="1" applyAlignment="1" applyProtection="1">
      <alignment horizontal="center" vertical="center" wrapText="1"/>
      <protection locked="0"/>
    </xf>
    <xf numFmtId="1" fontId="29" fillId="5" borderId="36" xfId="10" applyNumberFormat="1" applyFont="1" applyFill="1" applyBorder="1" applyAlignment="1" applyProtection="1">
      <alignment horizontal="center" vertical="center" wrapText="1"/>
      <protection locked="0"/>
    </xf>
    <xf numFmtId="1" fontId="29" fillId="5" borderId="0" xfId="10" applyNumberFormat="1" applyFont="1" applyFill="1" applyBorder="1" applyAlignment="1" applyProtection="1">
      <alignment horizontal="center" vertical="center" wrapText="1"/>
      <protection locked="0"/>
    </xf>
    <xf numFmtId="10" fontId="29" fillId="5" borderId="0" xfId="10" applyNumberFormat="1" applyFont="1" applyFill="1" applyBorder="1" applyProtection="1">
      <protection locked="0"/>
    </xf>
    <xf numFmtId="1" fontId="29" fillId="5" borderId="36" xfId="10" applyNumberFormat="1" applyFont="1" applyFill="1" applyBorder="1" applyAlignment="1" applyProtection="1">
      <alignment horizontal="center" vertical="center"/>
      <protection locked="0"/>
    </xf>
    <xf numFmtId="1" fontId="29" fillId="5" borderId="0" xfId="10" applyNumberFormat="1" applyFont="1" applyFill="1" applyBorder="1" applyAlignment="1" applyProtection="1">
      <alignment horizontal="center" vertical="center"/>
      <protection locked="0"/>
    </xf>
    <xf numFmtId="164" fontId="29" fillId="5" borderId="0" xfId="10" applyNumberFormat="1" applyFont="1" applyFill="1" applyBorder="1" applyAlignment="1" applyProtection="1">
      <alignment horizontal="center" vertical="center" wrapText="1"/>
      <protection locked="0"/>
    </xf>
    <xf numFmtId="1" fontId="29" fillId="5" borderId="36" xfId="0" applyNumberFormat="1" applyFont="1" applyFill="1" applyBorder="1" applyAlignment="1" applyProtection="1">
      <alignment horizontal="center" vertical="center" wrapText="1"/>
      <protection locked="0"/>
    </xf>
    <xf numFmtId="1" fontId="29" fillId="5" borderId="0" xfId="0" applyNumberFormat="1" applyFont="1" applyFill="1" applyBorder="1" applyAlignment="1" applyProtection="1">
      <alignment horizontal="center" vertical="center" wrapText="1"/>
      <protection locked="0"/>
    </xf>
    <xf numFmtId="1" fontId="17" fillId="5" borderId="0" xfId="10" applyNumberFormat="1" applyFont="1" applyFill="1" applyBorder="1" applyAlignment="1" applyProtection="1">
      <alignment horizontal="center" vertical="center" wrapText="1"/>
      <protection locked="0"/>
    </xf>
    <xf numFmtId="164" fontId="17" fillId="5" borderId="0" xfId="10" applyNumberFormat="1" applyFont="1" applyFill="1" applyBorder="1" applyAlignment="1" applyProtection="1">
      <alignment horizontal="center" vertical="center"/>
      <protection locked="0"/>
    </xf>
    <xf numFmtId="1" fontId="29" fillId="5" borderId="31" xfId="10" applyNumberFormat="1" applyFont="1" applyFill="1" applyBorder="1" applyAlignment="1" applyProtection="1">
      <alignment horizontal="center"/>
      <protection locked="0"/>
    </xf>
    <xf numFmtId="1" fontId="29" fillId="5" borderId="38" xfId="10" applyNumberFormat="1" applyFont="1" applyFill="1" applyBorder="1" applyProtection="1">
      <protection locked="0"/>
    </xf>
    <xf numFmtId="164" fontId="29" fillId="5" borderId="38" xfId="10" applyNumberFormat="1" applyFont="1" applyFill="1" applyBorder="1" applyProtection="1">
      <protection locked="0"/>
    </xf>
    <xf numFmtId="1" fontId="29" fillId="5" borderId="29" xfId="10" applyNumberFormat="1" applyFont="1" applyFill="1" applyBorder="1" applyAlignment="1" applyProtection="1">
      <alignment horizontal="center"/>
      <protection locked="0"/>
    </xf>
    <xf numFmtId="1" fontId="29" fillId="5" borderId="35" xfId="10" applyNumberFormat="1" applyFont="1" applyFill="1" applyBorder="1" applyAlignment="1" applyProtection="1">
      <alignment horizontal="center"/>
      <protection locked="0"/>
    </xf>
    <xf numFmtId="10" fontId="29" fillId="5" borderId="35" xfId="10" applyNumberFormat="1" applyFont="1" applyFill="1" applyBorder="1" applyAlignment="1" applyProtection="1">
      <alignment horizontal="center"/>
      <protection locked="0"/>
    </xf>
    <xf numFmtId="1" fontId="29" fillId="5" borderId="36" xfId="0" applyNumberFormat="1" applyFont="1" applyFill="1" applyBorder="1" applyAlignment="1" applyProtection="1">
      <alignment horizontal="center" vertical="center"/>
      <protection locked="0"/>
    </xf>
    <xf numFmtId="1" fontId="29" fillId="5" borderId="0" xfId="0" applyNumberFormat="1" applyFont="1" applyFill="1" applyBorder="1" applyAlignment="1" applyProtection="1">
      <alignment horizontal="center" vertical="center"/>
      <protection locked="0"/>
    </xf>
    <xf numFmtId="10" fontId="29" fillId="5" borderId="0" xfId="10" applyNumberFormat="1" applyFont="1" applyFill="1" applyBorder="1" applyAlignment="1" applyProtection="1">
      <alignment horizontal="center"/>
      <protection locked="0"/>
    </xf>
    <xf numFmtId="1" fontId="29" fillId="5" borderId="36" xfId="10" applyNumberFormat="1" applyFont="1" applyFill="1" applyBorder="1" applyAlignment="1" applyProtection="1">
      <alignment horizontal="center"/>
      <protection locked="0"/>
    </xf>
    <xf numFmtId="1" fontId="29" fillId="5" borderId="0" xfId="10" applyNumberFormat="1" applyFont="1" applyFill="1" applyBorder="1" applyAlignment="1" applyProtection="1">
      <alignment horizontal="center"/>
      <protection locked="0"/>
    </xf>
    <xf numFmtId="1" fontId="29" fillId="5" borderId="31" xfId="0" applyNumberFormat="1" applyFont="1" applyFill="1" applyBorder="1" applyAlignment="1" applyProtection="1">
      <alignment horizontal="center" vertical="center"/>
      <protection locked="0"/>
    </xf>
    <xf numFmtId="1" fontId="29" fillId="5" borderId="38" xfId="0" applyNumberFormat="1" applyFont="1" applyFill="1" applyBorder="1" applyAlignment="1" applyProtection="1">
      <alignment horizontal="center" vertical="center"/>
      <protection locked="0"/>
    </xf>
    <xf numFmtId="10" fontId="29" fillId="5" borderId="38" xfId="10" applyNumberFormat="1" applyFont="1" applyFill="1" applyBorder="1" applyAlignment="1" applyProtection="1">
      <alignment horizontal="center"/>
      <protection locked="0"/>
    </xf>
    <xf numFmtId="1" fontId="29" fillId="5" borderId="29" xfId="0" applyNumberFormat="1" applyFont="1" applyFill="1" applyBorder="1" applyAlignment="1" applyProtection="1">
      <alignment horizontal="center" vertical="center"/>
      <protection locked="0"/>
    </xf>
    <xf numFmtId="1" fontId="29" fillId="5" borderId="35" xfId="0" applyNumberFormat="1" applyFont="1" applyFill="1" applyBorder="1" applyAlignment="1" applyProtection="1">
      <alignment horizontal="center" vertical="center"/>
      <protection locked="0"/>
    </xf>
    <xf numFmtId="0" fontId="29" fillId="5" borderId="29" xfId="0" applyFont="1" applyFill="1" applyBorder="1" applyAlignment="1" applyProtection="1">
      <alignment horizontal="center" vertical="center"/>
      <protection locked="0"/>
    </xf>
    <xf numFmtId="0" fontId="29" fillId="5" borderId="35" xfId="0" applyFont="1" applyFill="1" applyBorder="1" applyAlignment="1" applyProtection="1">
      <alignment horizontal="center" vertical="center"/>
      <protection locked="0"/>
    </xf>
    <xf numFmtId="0" fontId="29" fillId="5" borderId="36" xfId="0" applyFont="1" applyFill="1" applyBorder="1" applyAlignment="1" applyProtection="1">
      <alignment horizontal="center" vertical="center"/>
      <protection locked="0"/>
    </xf>
    <xf numFmtId="0" fontId="29" fillId="5" borderId="0" xfId="0" applyFont="1" applyFill="1" applyBorder="1" applyAlignment="1" applyProtection="1">
      <alignment horizontal="center" vertical="center"/>
      <protection locked="0"/>
    </xf>
    <xf numFmtId="0" fontId="29" fillId="5" borderId="31" xfId="0" applyFont="1" applyFill="1" applyBorder="1" applyAlignment="1" applyProtection="1">
      <alignment horizontal="center" vertical="center"/>
      <protection locked="0"/>
    </xf>
    <xf numFmtId="0" fontId="29" fillId="5" borderId="38" xfId="0" applyFont="1" applyFill="1" applyBorder="1" applyAlignment="1" applyProtection="1">
      <alignment horizontal="center" vertical="center"/>
      <protection locked="0"/>
    </xf>
    <xf numFmtId="0" fontId="29" fillId="19" borderId="36" xfId="0" applyFont="1" applyFill="1" applyBorder="1" applyAlignment="1" applyProtection="1">
      <alignment horizontal="center" vertical="center"/>
      <protection locked="0"/>
    </xf>
    <xf numFmtId="0" fontId="29" fillId="19" borderId="0" xfId="0" applyFont="1" applyFill="1" applyBorder="1" applyAlignment="1" applyProtection="1">
      <alignment horizontal="center" vertical="center"/>
      <protection locked="0"/>
    </xf>
    <xf numFmtId="0" fontId="29" fillId="19" borderId="37" xfId="0" applyFont="1" applyFill="1" applyBorder="1" applyAlignment="1" applyProtection="1">
      <alignment horizontal="center" vertical="center"/>
      <protection locked="0"/>
    </xf>
    <xf numFmtId="0" fontId="41" fillId="12" borderId="36" xfId="24" applyFill="1" applyBorder="1" applyAlignment="1" applyProtection="1">
      <alignment horizontal="center" vertical="center"/>
      <protection locked="0"/>
    </xf>
    <xf numFmtId="0" fontId="41" fillId="6" borderId="36" xfId="24" applyFill="1" applyBorder="1" applyAlignment="1" applyProtection="1">
      <alignment horizontal="center" vertical="center"/>
      <protection locked="0"/>
    </xf>
    <xf numFmtId="0" fontId="41" fillId="17" borderId="36" xfId="24" applyFill="1" applyBorder="1" applyAlignment="1" applyProtection="1">
      <alignment horizontal="center" vertical="center"/>
      <protection locked="0"/>
    </xf>
    <xf numFmtId="0" fontId="29" fillId="16" borderId="36" xfId="0" applyFont="1" applyFill="1" applyBorder="1" applyAlignment="1" applyProtection="1">
      <alignment horizontal="center" vertical="center"/>
      <protection locked="0"/>
    </xf>
    <xf numFmtId="0" fontId="29" fillId="16" borderId="37" xfId="0" applyFont="1" applyFill="1" applyBorder="1" applyAlignment="1" applyProtection="1">
      <alignment horizontal="center" vertical="center"/>
      <protection locked="0"/>
    </xf>
    <xf numFmtId="0" fontId="41" fillId="18" borderId="36" xfId="24" applyFill="1" applyBorder="1" applyAlignment="1" applyProtection="1">
      <alignment horizontal="center" vertical="center"/>
      <protection locked="0"/>
    </xf>
    <xf numFmtId="0" fontId="29" fillId="9" borderId="0" xfId="0" applyFont="1" applyFill="1" applyBorder="1" applyAlignment="1" applyProtection="1">
      <alignment horizontal="center" vertical="center"/>
      <protection locked="0"/>
    </xf>
    <xf numFmtId="0" fontId="29" fillId="9" borderId="37" xfId="0" applyFont="1" applyFill="1" applyBorder="1" applyAlignment="1" applyProtection="1">
      <alignment horizontal="center" vertical="center"/>
      <protection locked="0"/>
    </xf>
    <xf numFmtId="0" fontId="29" fillId="10" borderId="0" xfId="0" applyFont="1" applyFill="1" applyBorder="1" applyAlignment="1" applyProtection="1">
      <alignment horizontal="center" vertical="center"/>
      <protection locked="0"/>
    </xf>
    <xf numFmtId="0" fontId="29" fillId="10" borderId="37" xfId="0" applyFont="1" applyFill="1" applyBorder="1" applyAlignment="1" applyProtection="1">
      <alignment horizontal="center" vertical="center"/>
      <protection locked="0"/>
    </xf>
    <xf numFmtId="167" fontId="29" fillId="19" borderId="36" xfId="0" applyNumberFormat="1" applyFont="1" applyFill="1" applyBorder="1" applyAlignment="1" applyProtection="1">
      <alignment horizontal="center" vertical="center"/>
      <protection locked="0"/>
    </xf>
    <xf numFmtId="167" fontId="29" fillId="10" borderId="36" xfId="0" applyNumberFormat="1" applyFont="1" applyFill="1" applyBorder="1" applyAlignment="1" applyProtection="1">
      <alignment horizontal="center" vertical="center"/>
      <protection locked="0"/>
    </xf>
    <xf numFmtId="167" fontId="29" fillId="20" borderId="36" xfId="0" applyNumberFormat="1" applyFont="1" applyFill="1" applyBorder="1" applyAlignment="1" applyProtection="1">
      <alignment horizontal="center" vertical="center"/>
      <protection locked="0"/>
    </xf>
    <xf numFmtId="0" fontId="30" fillId="22" borderId="31" xfId="8" applyFont="1" applyFill="1" applyBorder="1" applyAlignment="1" applyProtection="1">
      <alignment horizontal="center" vertical="center"/>
      <protection locked="0"/>
    </xf>
    <xf numFmtId="0" fontId="29" fillId="0" borderId="39"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21" borderId="27" xfId="0" applyFont="1" applyFill="1" applyBorder="1" applyAlignment="1" applyProtection="1">
      <alignment horizontal="center" vertical="center"/>
      <protection locked="0"/>
    </xf>
    <xf numFmtId="0" fontId="29" fillId="21" borderId="39" xfId="0" applyFont="1" applyFill="1" applyBorder="1" applyAlignment="1" applyProtection="1">
      <alignment horizontal="center" vertical="center"/>
      <protection locked="0"/>
    </xf>
    <xf numFmtId="0" fontId="29" fillId="21" borderId="28" xfId="0" applyFont="1" applyFill="1" applyBorder="1" applyAlignment="1" applyProtection="1">
      <alignment horizontal="center" vertical="center"/>
      <protection locked="0"/>
    </xf>
    <xf numFmtId="0" fontId="29" fillId="0" borderId="29" xfId="0" applyFont="1" applyFill="1" applyBorder="1" applyAlignment="1" applyProtection="1">
      <alignment horizontal="center" vertical="center"/>
      <protection locked="0"/>
    </xf>
    <xf numFmtId="0" fontId="29" fillId="0" borderId="36"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9" fontId="29" fillId="21" borderId="29" xfId="0" applyNumberFormat="1" applyFont="1" applyFill="1" applyBorder="1" applyAlignment="1" applyProtection="1">
      <alignment horizontal="center" vertical="center"/>
      <protection locked="0"/>
    </xf>
    <xf numFmtId="9" fontId="29" fillId="21" borderId="31" xfId="0" applyNumberFormat="1" applyFont="1" applyFill="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32" xfId="0" applyFont="1" applyBorder="1" applyAlignment="1" applyProtection="1">
      <alignment horizontal="center" vertical="center"/>
      <protection locked="0"/>
    </xf>
    <xf numFmtId="164" fontId="29" fillId="6" borderId="32" xfId="0" applyNumberFormat="1" applyFont="1" applyFill="1" applyBorder="1" applyAlignment="1" applyProtection="1">
      <alignment horizontal="center" vertical="center"/>
      <protection locked="0"/>
    </xf>
    <xf numFmtId="1" fontId="30" fillId="22" borderId="0" xfId="8" applyNumberFormat="1" applyFont="1" applyFill="1" applyBorder="1" applyAlignment="1" applyProtection="1">
      <alignment horizontal="center" vertical="center"/>
      <protection locked="0"/>
    </xf>
    <xf numFmtId="164" fontId="29" fillId="16" borderId="35" xfId="0" applyNumberFormat="1" applyFont="1" applyFill="1" applyBorder="1" applyAlignment="1" applyProtection="1">
      <alignment vertical="center"/>
      <protection locked="0"/>
    </xf>
    <xf numFmtId="0" fontId="41" fillId="16" borderId="35" xfId="24" applyFill="1" applyBorder="1" applyAlignment="1" applyProtection="1">
      <alignment horizontal="center" vertical="center"/>
      <protection locked="0"/>
    </xf>
    <xf numFmtId="0" fontId="41" fillId="16" borderId="0" xfId="24" applyFill="1" applyBorder="1" applyAlignment="1" applyProtection="1">
      <alignment horizontal="center" vertical="center"/>
      <protection locked="0"/>
    </xf>
    <xf numFmtId="1" fontId="30" fillId="0" borderId="36" xfId="8" applyNumberFormat="1" applyFont="1" applyBorder="1" applyAlignment="1" applyProtection="1">
      <alignment horizontal="center" vertical="center"/>
      <protection locked="0"/>
    </xf>
    <xf numFmtId="1" fontId="30" fillId="0" borderId="27" xfId="8" applyNumberFormat="1" applyFont="1" applyBorder="1" applyAlignment="1" applyProtection="1">
      <alignment horizontal="center" vertical="center"/>
      <protection locked="0"/>
    </xf>
    <xf numFmtId="1" fontId="30" fillId="0" borderId="39" xfId="8" applyNumberFormat="1" applyFont="1" applyBorder="1" applyAlignment="1" applyProtection="1">
      <alignment horizontal="center" vertical="center"/>
      <protection locked="0"/>
    </xf>
    <xf numFmtId="1" fontId="30" fillId="0" borderId="28" xfId="8" applyNumberFormat="1" applyFont="1" applyBorder="1" applyAlignment="1" applyProtection="1">
      <alignment horizontal="center" vertical="center"/>
      <protection locked="0"/>
    </xf>
    <xf numFmtId="1" fontId="30" fillId="0" borderId="30" xfId="8" applyNumberFormat="1" applyFont="1" applyBorder="1" applyAlignment="1" applyProtection="1">
      <alignment horizontal="center" vertical="center"/>
      <protection locked="0"/>
    </xf>
    <xf numFmtId="1" fontId="30" fillId="0" borderId="37" xfId="8" applyNumberFormat="1" applyFont="1" applyBorder="1" applyAlignment="1" applyProtection="1">
      <alignment horizontal="center" vertical="center"/>
      <protection locked="0"/>
    </xf>
    <xf numFmtId="1" fontId="30" fillId="0" borderId="32" xfId="8" applyNumberFormat="1" applyFont="1" applyBorder="1" applyAlignment="1" applyProtection="1">
      <alignment horizontal="center" vertical="center"/>
      <protection locked="0"/>
    </xf>
    <xf numFmtId="0" fontId="12" fillId="16" borderId="36" xfId="24" applyFont="1" applyFill="1" applyBorder="1" applyAlignment="1" applyProtection="1">
      <alignment horizontal="center" vertical="center"/>
      <protection locked="0"/>
    </xf>
    <xf numFmtId="10" fontId="29" fillId="16" borderId="37" xfId="10" applyNumberFormat="1" applyFont="1" applyFill="1" applyBorder="1" applyAlignment="1" applyProtection="1">
      <alignment horizontal="center" vertical="center" wrapText="1"/>
      <protection locked="0"/>
    </xf>
    <xf numFmtId="1" fontId="29" fillId="16" borderId="38" xfId="10" applyNumberFormat="1" applyFont="1" applyFill="1" applyBorder="1" applyAlignment="1" applyProtection="1">
      <alignment horizontal="center"/>
      <protection locked="0"/>
    </xf>
    <xf numFmtId="10" fontId="29" fillId="0" borderId="37" xfId="0" applyNumberFormat="1" applyFont="1" applyBorder="1" applyAlignment="1" applyProtection="1">
      <alignment horizontal="center" vertical="center"/>
      <protection locked="0"/>
    </xf>
    <xf numFmtId="10" fontId="29" fillId="0" borderId="32" xfId="0" applyNumberFormat="1" applyFont="1" applyBorder="1" applyAlignment="1" applyProtection="1">
      <alignment horizontal="center" vertical="center"/>
      <protection locked="0"/>
    </xf>
    <xf numFmtId="164" fontId="29" fillId="17" borderId="29" xfId="10" applyNumberFormat="1" applyFont="1" applyFill="1" applyBorder="1" applyAlignment="1" applyProtection="1">
      <alignment horizontal="center"/>
      <protection locked="0"/>
    </xf>
    <xf numFmtId="10" fontId="29" fillId="17" borderId="30" xfId="0" applyNumberFormat="1" applyFont="1" applyFill="1" applyBorder="1" applyAlignment="1" applyProtection="1">
      <alignment horizontal="center" vertical="center"/>
      <protection locked="0"/>
    </xf>
    <xf numFmtId="10" fontId="29" fillId="17" borderId="37" xfId="0" applyNumberFormat="1" applyFont="1" applyFill="1" applyBorder="1" applyAlignment="1" applyProtection="1">
      <alignment horizontal="center" vertical="center"/>
      <protection locked="0"/>
    </xf>
    <xf numFmtId="10" fontId="29" fillId="17" borderId="32" xfId="0" applyNumberFormat="1" applyFont="1" applyFill="1" applyBorder="1" applyAlignment="1" applyProtection="1">
      <alignment horizontal="center" vertical="center"/>
      <protection locked="0"/>
    </xf>
    <xf numFmtId="164" fontId="29" fillId="16" borderId="36" xfId="10" applyNumberFormat="1" applyFont="1" applyFill="1" applyBorder="1" applyProtection="1">
      <protection locked="0"/>
    </xf>
    <xf numFmtId="164" fontId="29" fillId="17" borderId="30" xfId="10" applyNumberFormat="1" applyFont="1" applyFill="1" applyBorder="1" applyAlignment="1" applyProtection="1">
      <alignment horizontal="left" vertical="center" wrapText="1"/>
      <protection locked="0"/>
    </xf>
    <xf numFmtId="164" fontId="29" fillId="17" borderId="37" xfId="10" applyNumberFormat="1" applyFont="1" applyFill="1" applyBorder="1" applyAlignment="1" applyProtection="1">
      <alignment horizontal="left" vertical="center" wrapText="1"/>
      <protection locked="0"/>
    </xf>
    <xf numFmtId="164" fontId="17" fillId="17" borderId="37" xfId="10" applyNumberFormat="1" applyFont="1" applyFill="1" applyBorder="1" applyAlignment="1" applyProtection="1">
      <alignment horizontal="center" vertical="center"/>
      <protection locked="0"/>
    </xf>
    <xf numFmtId="10" fontId="29" fillId="17" borderId="37" xfId="10" applyNumberFormat="1" applyFont="1" applyFill="1" applyBorder="1" applyAlignment="1" applyProtection="1">
      <alignment horizontal="left" vertical="center" wrapText="1"/>
      <protection locked="0"/>
    </xf>
    <xf numFmtId="0" fontId="29" fillId="17" borderId="32" xfId="0" applyFont="1" applyFill="1" applyBorder="1" applyAlignment="1" applyProtection="1">
      <alignment horizontal="center" vertical="center" wrapText="1"/>
      <protection locked="0"/>
    </xf>
    <xf numFmtId="0" fontId="29" fillId="12" borderId="38" xfId="0" applyFont="1" applyFill="1" applyBorder="1" applyAlignment="1" applyProtection="1">
      <alignment horizontal="center" vertical="center" wrapText="1"/>
      <protection locked="0"/>
    </xf>
    <xf numFmtId="0" fontId="41" fillId="17" borderId="35" xfId="24" applyFill="1" applyBorder="1" applyAlignment="1" applyProtection="1">
      <alignment horizontal="center" vertical="center"/>
      <protection locked="0"/>
    </xf>
    <xf numFmtId="0" fontId="41" fillId="17" borderId="0" xfId="24" applyFill="1" applyBorder="1" applyAlignment="1" applyProtection="1">
      <alignment horizontal="center" vertical="center"/>
      <protection locked="0"/>
    </xf>
    <xf numFmtId="1" fontId="29" fillId="12" borderId="35" xfId="0" applyNumberFormat="1" applyFont="1" applyFill="1" applyBorder="1" applyAlignment="1" applyProtection="1">
      <alignment horizontal="center" vertical="center" wrapText="1"/>
      <protection locked="0"/>
    </xf>
    <xf numFmtId="1" fontId="29" fillId="12" borderId="0" xfId="0" applyNumberFormat="1" applyFont="1" applyFill="1" applyBorder="1" applyAlignment="1" applyProtection="1">
      <alignment horizontal="center" vertical="center" wrapText="1"/>
      <protection locked="0"/>
    </xf>
    <xf numFmtId="1" fontId="29" fillId="12" borderId="38" xfId="0" applyNumberFormat="1" applyFont="1" applyFill="1" applyBorder="1" applyAlignment="1" applyProtection="1">
      <alignment horizontal="center" vertical="center" wrapText="1"/>
      <protection locked="0"/>
    </xf>
    <xf numFmtId="1" fontId="29" fillId="12" borderId="35" xfId="10" applyNumberFormat="1" applyFont="1" applyFill="1" applyBorder="1" applyAlignment="1" applyProtection="1">
      <alignment horizontal="center" vertical="center" wrapText="1"/>
      <protection locked="0"/>
    </xf>
    <xf numFmtId="1" fontId="29" fillId="12" borderId="0" xfId="10" applyNumberFormat="1" applyFont="1" applyFill="1" applyBorder="1" applyAlignment="1" applyProtection="1">
      <alignment horizontal="center" vertical="center" wrapText="1"/>
      <protection locked="0"/>
    </xf>
    <xf numFmtId="1" fontId="29" fillId="12" borderId="38" xfId="10" applyNumberFormat="1" applyFont="1" applyFill="1" applyBorder="1" applyAlignment="1" applyProtection="1">
      <alignment horizontal="center" vertical="center" wrapText="1"/>
      <protection locked="0"/>
    </xf>
    <xf numFmtId="1" fontId="29" fillId="21" borderId="0" xfId="10" applyNumberFormat="1" applyFont="1" applyFill="1" applyBorder="1" applyAlignment="1" applyProtection="1">
      <alignment horizontal="center" vertical="center" wrapText="1"/>
      <protection locked="0"/>
    </xf>
    <xf numFmtId="1" fontId="29" fillId="21" borderId="0" xfId="0" applyNumberFormat="1" applyFont="1" applyFill="1" applyBorder="1" applyAlignment="1" applyProtection="1">
      <alignment horizontal="center" vertical="center"/>
      <protection locked="0"/>
    </xf>
    <xf numFmtId="9" fontId="29" fillId="12" borderId="30" xfId="10" applyNumberFormat="1" applyFont="1" applyFill="1" applyBorder="1" applyAlignment="1" applyProtection="1">
      <alignment horizontal="center" vertical="center" wrapText="1"/>
      <protection locked="0"/>
    </xf>
    <xf numFmtId="9" fontId="29" fillId="12" borderId="37" xfId="10" applyNumberFormat="1" applyFont="1" applyFill="1" applyBorder="1" applyAlignment="1" applyProtection="1">
      <alignment horizontal="center" vertical="center" wrapText="1"/>
      <protection locked="0"/>
    </xf>
    <xf numFmtId="1" fontId="41" fillId="16" borderId="35" xfId="24" applyNumberFormat="1" applyFill="1" applyBorder="1" applyAlignment="1" applyProtection="1">
      <alignment horizontal="center" vertical="center"/>
      <protection locked="0"/>
    </xf>
    <xf numFmtId="1" fontId="41" fillId="16" borderId="0" xfId="24" applyNumberFormat="1" applyFill="1" applyBorder="1" applyAlignment="1" applyProtection="1">
      <alignment horizontal="center" vertical="center"/>
      <protection locked="0"/>
    </xf>
    <xf numFmtId="1" fontId="29" fillId="16" borderId="38" xfId="0" applyNumberFormat="1" applyFont="1" applyFill="1" applyBorder="1" applyAlignment="1" applyProtection="1">
      <alignment horizontal="center" vertical="center" wrapText="1"/>
      <protection locked="0"/>
    </xf>
    <xf numFmtId="1" fontId="29" fillId="16" borderId="35" xfId="10" applyNumberFormat="1" applyFont="1" applyFill="1" applyBorder="1" applyAlignment="1" applyProtection="1">
      <alignment horizontal="center" vertical="center"/>
      <protection locked="0"/>
    </xf>
    <xf numFmtId="1" fontId="29" fillId="16" borderId="38" xfId="10" applyNumberFormat="1" applyFont="1" applyFill="1" applyBorder="1" applyAlignment="1" applyProtection="1">
      <alignment horizontal="center" vertical="center"/>
      <protection locked="0"/>
    </xf>
    <xf numFmtId="1" fontId="29" fillId="16" borderId="30" xfId="10" applyNumberFormat="1" applyFont="1" applyFill="1" applyBorder="1" applyAlignment="1" applyProtection="1">
      <alignment horizontal="center" vertical="center"/>
      <protection locked="0"/>
    </xf>
    <xf numFmtId="1" fontId="29" fillId="16" borderId="37" xfId="10" applyNumberFormat="1" applyFont="1" applyFill="1" applyBorder="1" applyAlignment="1" applyProtection="1">
      <alignment horizontal="center" vertical="center"/>
      <protection locked="0"/>
    </xf>
    <xf numFmtId="1" fontId="29" fillId="16" borderId="32" xfId="10" applyNumberFormat="1" applyFont="1" applyFill="1" applyBorder="1" applyAlignment="1" applyProtection="1">
      <alignment horizontal="center" vertical="center"/>
      <protection locked="0"/>
    </xf>
    <xf numFmtId="164" fontId="29" fillId="22" borderId="0" xfId="10" applyNumberFormat="1" applyFont="1" applyFill="1" applyBorder="1" applyAlignment="1" applyProtection="1">
      <alignment horizontal="center" vertical="center"/>
      <protection locked="0"/>
    </xf>
    <xf numFmtId="164" fontId="29" fillId="22" borderId="29" xfId="10" applyNumberFormat="1" applyFont="1" applyFill="1" applyBorder="1" applyAlignment="1" applyProtection="1">
      <alignment horizontal="center" vertical="center"/>
      <protection locked="0"/>
    </xf>
    <xf numFmtId="1" fontId="29" fillId="21" borderId="35" xfId="0" applyNumberFormat="1" applyFont="1" applyFill="1" applyBorder="1" applyAlignment="1" applyProtection="1">
      <alignment horizontal="center" vertical="center"/>
      <protection locked="0"/>
    </xf>
    <xf numFmtId="164" fontId="21" fillId="7" borderId="8" xfId="0" applyNumberFormat="1" applyFont="1" applyFill="1" applyBorder="1" applyAlignment="1">
      <alignment horizontal="right" vertical="top"/>
    </xf>
    <xf numFmtId="164" fontId="29" fillId="21" borderId="35" xfId="0" applyNumberFormat="1" applyFont="1" applyFill="1" applyBorder="1" applyAlignment="1" applyProtection="1">
      <alignment horizontal="center" vertical="center"/>
      <protection locked="0"/>
    </xf>
    <xf numFmtId="9" fontId="21" fillId="9" borderId="4" xfId="0" applyNumberFormat="1" applyFont="1" applyFill="1" applyBorder="1" applyAlignment="1">
      <alignment horizontal="left" vertical="top"/>
    </xf>
    <xf numFmtId="165" fontId="29" fillId="6" borderId="38" xfId="0" applyNumberFormat="1" applyFont="1" applyFill="1" applyBorder="1" applyAlignment="1" applyProtection="1">
      <alignment horizontal="center" vertical="center"/>
      <protection locked="0"/>
    </xf>
    <xf numFmtId="0" fontId="0" fillId="0" borderId="0" xfId="0" applyFill="1" applyAlignment="1">
      <alignment horizontal="right"/>
    </xf>
    <xf numFmtId="0" fontId="29" fillId="12" borderId="38" xfId="0" applyFont="1" applyFill="1" applyBorder="1" applyAlignment="1" applyProtection="1">
      <alignment horizontal="center" vertical="center" wrapText="1"/>
      <protection locked="0"/>
    </xf>
    <xf numFmtId="0" fontId="29" fillId="12" borderId="32" xfId="0" applyFont="1" applyFill="1" applyBorder="1" applyAlignment="1" applyProtection="1">
      <alignment horizontal="center" vertical="center" wrapText="1"/>
      <protection locked="0"/>
    </xf>
    <xf numFmtId="166" fontId="41" fillId="9" borderId="0" xfId="24" applyNumberFormat="1" applyFill="1" applyBorder="1" applyAlignment="1" applyProtection="1">
      <alignment horizontal="center" vertical="center"/>
      <protection locked="0"/>
    </xf>
    <xf numFmtId="166" fontId="29" fillId="9" borderId="35" xfId="0" applyNumberFormat="1" applyFont="1" applyFill="1" applyBorder="1" applyAlignment="1" applyProtection="1">
      <alignment horizontal="center" vertical="center" wrapText="1"/>
      <protection locked="0"/>
    </xf>
    <xf numFmtId="166" fontId="29" fillId="9" borderId="0" xfId="10" applyNumberFormat="1" applyFont="1" applyFill="1" applyBorder="1" applyAlignment="1" applyProtection="1">
      <alignment horizontal="center" vertical="center" wrapText="1"/>
      <protection locked="0"/>
    </xf>
    <xf numFmtId="166" fontId="29" fillId="9" borderId="35" xfId="0" applyNumberFormat="1" applyFont="1" applyFill="1" applyBorder="1" applyAlignment="1" applyProtection="1">
      <alignment horizontal="center" vertical="center"/>
      <protection locked="0"/>
    </xf>
    <xf numFmtId="166" fontId="29" fillId="9" borderId="38" xfId="0" applyNumberFormat="1" applyFont="1" applyFill="1" applyBorder="1" applyAlignment="1" applyProtection="1">
      <alignment horizontal="center" vertical="center"/>
      <protection locked="0"/>
    </xf>
    <xf numFmtId="10" fontId="29" fillId="22" borderId="0" xfId="0" applyNumberFormat="1" applyFont="1" applyFill="1" applyBorder="1" applyAlignment="1" applyProtection="1">
      <alignment horizontal="center" vertical="center" wrapText="1"/>
      <protection locked="0"/>
    </xf>
    <xf numFmtId="164" fontId="41" fillId="9" borderId="36" xfId="24" applyNumberFormat="1" applyFill="1" applyBorder="1" applyAlignment="1" applyProtection="1">
      <alignment horizontal="center" vertical="center"/>
      <protection locked="0"/>
    </xf>
    <xf numFmtId="166" fontId="12" fillId="9" borderId="0" xfId="0" applyNumberFormat="1" applyFont="1" applyFill="1" applyBorder="1"/>
    <xf numFmtId="10" fontId="29" fillId="9" borderId="35" xfId="0" applyNumberFormat="1" applyFont="1" applyFill="1" applyBorder="1" applyAlignment="1" applyProtection="1">
      <alignment horizontal="center" vertical="center"/>
      <protection locked="0"/>
    </xf>
    <xf numFmtId="10" fontId="29" fillId="9" borderId="0" xfId="0" applyNumberFormat="1" applyFont="1" applyFill="1" applyBorder="1" applyAlignment="1" applyProtection="1">
      <alignment horizontal="center" vertical="center"/>
      <protection locked="0"/>
    </xf>
    <xf numFmtId="10" fontId="29" fillId="9" borderId="38" xfId="0" applyNumberFormat="1" applyFont="1" applyFill="1" applyBorder="1" applyAlignment="1" applyProtection="1">
      <alignment horizontal="center" vertical="center" wrapText="1"/>
      <protection locked="0"/>
    </xf>
    <xf numFmtId="10" fontId="29" fillId="9" borderId="35" xfId="0" applyNumberFormat="1" applyFont="1" applyFill="1" applyBorder="1" applyAlignment="1" applyProtection="1">
      <alignment horizontal="center" vertical="center" wrapText="1"/>
      <protection locked="0"/>
    </xf>
    <xf numFmtId="10" fontId="29" fillId="9" borderId="0" xfId="0" applyNumberFormat="1" applyFont="1" applyFill="1" applyBorder="1" applyAlignment="1" applyProtection="1">
      <alignment horizontal="center" vertical="center" wrapText="1"/>
      <protection locked="0"/>
    </xf>
    <xf numFmtId="10" fontId="29" fillId="9" borderId="0" xfId="10" applyNumberFormat="1" applyFont="1" applyFill="1" applyBorder="1" applyAlignment="1" applyProtection="1">
      <alignment horizontal="center" vertical="center" wrapText="1"/>
      <protection locked="0"/>
    </xf>
    <xf numFmtId="10" fontId="29" fillId="9" borderId="38" xfId="0" applyNumberFormat="1" applyFont="1" applyFill="1" applyBorder="1" applyAlignment="1" applyProtection="1">
      <alignment horizontal="center" vertical="center"/>
      <protection locked="0"/>
    </xf>
    <xf numFmtId="0" fontId="41" fillId="9" borderId="29" xfId="24" applyNumberFormat="1" applyFill="1" applyBorder="1" applyAlignment="1" applyProtection="1">
      <alignment horizontal="center" vertical="center"/>
      <protection locked="0"/>
    </xf>
    <xf numFmtId="0" fontId="41" fillId="9" borderId="35" xfId="24" applyNumberFormat="1" applyFill="1" applyBorder="1" applyAlignment="1" applyProtection="1">
      <alignment horizontal="center" vertical="center"/>
      <protection locked="0"/>
    </xf>
    <xf numFmtId="0" fontId="29" fillId="9" borderId="35" xfId="0" applyNumberFormat="1" applyFont="1" applyFill="1" applyBorder="1" applyAlignment="1" applyProtection="1">
      <alignment horizontal="center" vertical="center"/>
      <protection locked="0"/>
    </xf>
    <xf numFmtId="164" fontId="41" fillId="18" borderId="36" xfId="24" applyNumberFormat="1" applyFill="1" applyBorder="1" applyAlignment="1" applyProtection="1">
      <alignment horizontal="center" vertical="center"/>
      <protection locked="0"/>
    </xf>
    <xf numFmtId="0" fontId="41" fillId="18" borderId="29" xfId="24" applyNumberFormat="1" applyFill="1" applyBorder="1" applyAlignment="1" applyProtection="1">
      <alignment horizontal="center" vertical="center"/>
      <protection locked="0"/>
    </xf>
    <xf numFmtId="0" fontId="29" fillId="18" borderId="35" xfId="0" applyNumberFormat="1" applyFont="1" applyFill="1" applyBorder="1" applyAlignment="1" applyProtection="1">
      <alignment horizontal="center" vertical="center"/>
      <protection locked="0"/>
    </xf>
    <xf numFmtId="164" fontId="12" fillId="18" borderId="0" xfId="10" applyNumberFormat="1" applyFont="1" applyFill="1" applyBorder="1"/>
    <xf numFmtId="0" fontId="29" fillId="9" borderId="29" xfId="0" applyNumberFormat="1" applyFont="1" applyFill="1" applyBorder="1" applyAlignment="1" applyProtection="1">
      <alignment horizontal="center" vertical="center"/>
      <protection locked="0"/>
    </xf>
    <xf numFmtId="0" fontId="29" fillId="9" borderId="30" xfId="0" applyNumberFormat="1" applyFont="1" applyFill="1" applyBorder="1" applyAlignment="1" applyProtection="1">
      <alignment horizontal="center" vertical="center"/>
      <protection locked="0"/>
    </xf>
    <xf numFmtId="0" fontId="29" fillId="18" borderId="29" xfId="0" applyNumberFormat="1" applyFont="1" applyFill="1" applyBorder="1" applyAlignment="1" applyProtection="1">
      <alignment horizontal="center" vertical="center"/>
      <protection locked="0"/>
    </xf>
    <xf numFmtId="166" fontId="29" fillId="0" borderId="29" xfId="0" applyNumberFormat="1" applyFont="1" applyBorder="1" applyAlignment="1" applyProtection="1">
      <alignment horizontal="center" vertical="center"/>
      <protection locked="0"/>
    </xf>
    <xf numFmtId="166" fontId="12" fillId="9" borderId="35" xfId="0" applyNumberFormat="1" applyFont="1" applyFill="1" applyBorder="1"/>
    <xf numFmtId="166" fontId="29" fillId="0" borderId="35" xfId="0" applyNumberFormat="1" applyFont="1" applyBorder="1" applyAlignment="1" applyProtection="1">
      <alignment horizontal="center" vertical="center"/>
      <protection locked="0"/>
    </xf>
    <xf numFmtId="166" fontId="12" fillId="0" borderId="35" xfId="10" applyNumberFormat="1" applyFill="1" applyBorder="1"/>
    <xf numFmtId="164" fontId="12" fillId="18" borderId="35" xfId="10" applyNumberFormat="1" applyFont="1" applyFill="1" applyBorder="1"/>
    <xf numFmtId="164" fontId="29" fillId="22" borderId="29" xfId="0" applyNumberFormat="1" applyFont="1" applyFill="1" applyBorder="1" applyAlignment="1" applyProtection="1">
      <alignment horizontal="center" vertical="center"/>
      <protection locked="0"/>
    </xf>
    <xf numFmtId="164" fontId="29" fillId="22" borderId="35" xfId="0" applyNumberFormat="1" applyFont="1" applyFill="1" applyBorder="1" applyAlignment="1" applyProtection="1">
      <alignment horizontal="center" vertical="center"/>
      <protection locked="0"/>
    </xf>
    <xf numFmtId="166" fontId="29" fillId="0" borderId="36" xfId="0" applyNumberFormat="1" applyFont="1" applyBorder="1" applyAlignment="1" applyProtection="1">
      <alignment horizontal="center" vertical="center"/>
      <protection locked="0"/>
    </xf>
    <xf numFmtId="166" fontId="29" fillId="0" borderId="0" xfId="0" applyNumberFormat="1" applyFont="1" applyBorder="1" applyAlignment="1" applyProtection="1">
      <alignment horizontal="center" vertical="center"/>
      <protection locked="0"/>
    </xf>
    <xf numFmtId="166" fontId="12" fillId="0" borderId="0" xfId="10" applyNumberFormat="1" applyFill="1" applyBorder="1"/>
    <xf numFmtId="166" fontId="29" fillId="0" borderId="31" xfId="0" applyNumberFormat="1" applyFont="1" applyBorder="1" applyAlignment="1" applyProtection="1">
      <alignment horizontal="center" vertical="center"/>
      <protection locked="0"/>
    </xf>
    <xf numFmtId="166" fontId="12" fillId="9" borderId="38" xfId="0" applyNumberFormat="1" applyFont="1" applyFill="1" applyBorder="1"/>
    <xf numFmtId="166" fontId="29" fillId="0" borderId="38" xfId="0" applyNumberFormat="1" applyFont="1" applyBorder="1" applyAlignment="1" applyProtection="1">
      <alignment horizontal="center" vertical="center"/>
      <protection locked="0"/>
    </xf>
    <xf numFmtId="166" fontId="12" fillId="0" borderId="38" xfId="10" applyNumberFormat="1" applyFill="1" applyBorder="1"/>
    <xf numFmtId="164" fontId="12" fillId="18" borderId="38" xfId="10" applyNumberFormat="1" applyFont="1" applyFill="1" applyBorder="1"/>
    <xf numFmtId="1" fontId="12" fillId="18" borderId="35" xfId="10" applyNumberFormat="1" applyFill="1" applyBorder="1" applyAlignment="1">
      <alignment horizontal="center"/>
    </xf>
    <xf numFmtId="1" fontId="12" fillId="18" borderId="0" xfId="10" applyNumberFormat="1" applyFill="1" applyBorder="1" applyAlignment="1">
      <alignment horizontal="center"/>
    </xf>
    <xf numFmtId="0" fontId="29" fillId="18" borderId="38" xfId="0" applyFont="1" applyFill="1" applyBorder="1" applyAlignment="1" applyProtection="1">
      <alignment horizontal="center" vertical="center"/>
      <protection locked="0"/>
    </xf>
    <xf numFmtId="1" fontId="12" fillId="18" borderId="38" xfId="10" applyNumberFormat="1" applyFill="1" applyBorder="1" applyAlignment="1">
      <alignment horizontal="center"/>
    </xf>
    <xf numFmtId="3" fontId="12" fillId="18" borderId="35" xfId="10" applyNumberFormat="1" applyFill="1" applyBorder="1" applyAlignment="1">
      <alignment horizontal="center"/>
    </xf>
    <xf numFmtId="3" fontId="12" fillId="18" borderId="0" xfId="10" applyNumberFormat="1" applyFill="1" applyBorder="1" applyAlignment="1">
      <alignment horizontal="center"/>
    </xf>
    <xf numFmtId="3" fontId="12" fillId="18" borderId="38" xfId="10" applyNumberFormat="1" applyFill="1" applyBorder="1" applyAlignment="1">
      <alignment horizontal="center"/>
    </xf>
    <xf numFmtId="164" fontId="12" fillId="9" borderId="35" xfId="10" applyNumberFormat="1" applyFill="1" applyBorder="1"/>
    <xf numFmtId="164" fontId="12" fillId="9" borderId="0" xfId="10" applyNumberFormat="1" applyFill="1" applyBorder="1"/>
    <xf numFmtId="164" fontId="12" fillId="9" borderId="38" xfId="10" applyNumberFormat="1" applyFill="1" applyBorder="1"/>
    <xf numFmtId="9" fontId="12" fillId="9" borderId="35" xfId="10" applyNumberFormat="1" applyFill="1" applyBorder="1"/>
    <xf numFmtId="9" fontId="12" fillId="9" borderId="0" xfId="10" applyNumberFormat="1" applyFill="1" applyBorder="1"/>
    <xf numFmtId="9" fontId="12" fillId="9" borderId="38" xfId="10" applyNumberFormat="1" applyFill="1" applyBorder="1"/>
    <xf numFmtId="0" fontId="29" fillId="18" borderId="30" xfId="0" applyNumberFormat="1" applyFont="1" applyFill="1" applyBorder="1" applyAlignment="1" applyProtection="1">
      <alignment horizontal="center" vertical="center"/>
      <protection locked="0"/>
    </xf>
    <xf numFmtId="0" fontId="29" fillId="4" borderId="27" xfId="0" applyFont="1" applyFill="1" applyBorder="1" applyAlignment="1" applyProtection="1">
      <alignment horizontal="center" vertical="center"/>
      <protection locked="0"/>
    </xf>
    <xf numFmtId="165" fontId="29" fillId="0" borderId="0" xfId="0" applyNumberFormat="1" applyFont="1" applyBorder="1" applyAlignment="1" applyProtection="1">
      <alignment horizontal="center" vertical="center"/>
      <protection locked="0"/>
    </xf>
    <xf numFmtId="165" fontId="29" fillId="0" borderId="38" xfId="0" applyNumberFormat="1" applyFont="1" applyBorder="1" applyAlignment="1" applyProtection="1">
      <alignment horizontal="center" vertical="center"/>
      <protection locked="0"/>
    </xf>
    <xf numFmtId="165" fontId="29" fillId="0" borderId="36" xfId="0" applyNumberFormat="1" applyFont="1" applyBorder="1" applyAlignment="1" applyProtection="1">
      <alignment horizontal="center" vertical="center"/>
      <protection locked="0"/>
    </xf>
    <xf numFmtId="165" fontId="29" fillId="0" borderId="31" xfId="0" applyNumberFormat="1" applyFont="1" applyBorder="1" applyAlignment="1" applyProtection="1">
      <alignment horizontal="center" vertical="center"/>
      <protection locked="0"/>
    </xf>
    <xf numFmtId="3" fontId="35" fillId="21" borderId="1" xfId="10" applyNumberFormat="1" applyFont="1" applyFill="1" applyBorder="1" applyAlignment="1">
      <alignment horizontal="center" vertical="center" wrapText="1"/>
    </xf>
    <xf numFmtId="3" fontId="0" fillId="21" borderId="1" xfId="0" applyNumberFormat="1" applyFont="1" applyFill="1" applyBorder="1" applyAlignment="1">
      <alignment horizontal="center" vertical="center" wrapText="1"/>
    </xf>
    <xf numFmtId="3" fontId="0" fillId="22" borderId="1" xfId="0" applyNumberFormat="1" applyFill="1" applyBorder="1" applyAlignment="1">
      <alignment horizontal="center"/>
    </xf>
    <xf numFmtId="3" fontId="0" fillId="21" borderId="1" xfId="0" applyNumberFormat="1" applyFill="1" applyBorder="1" applyAlignment="1">
      <alignment horizontal="center"/>
    </xf>
    <xf numFmtId="9" fontId="29" fillId="0" borderId="0" xfId="0" applyNumberFormat="1" applyFont="1" applyAlignment="1" applyProtection="1">
      <alignment horizontal="center" vertical="center"/>
      <protection locked="0"/>
    </xf>
    <xf numFmtId="164" fontId="29" fillId="21" borderId="0" xfId="0" applyNumberFormat="1" applyFont="1" applyFill="1" applyAlignment="1" applyProtection="1">
      <alignment horizontal="center" vertical="center"/>
      <protection locked="0"/>
    </xf>
    <xf numFmtId="0" fontId="29" fillId="12" borderId="38" xfId="0" applyFont="1" applyFill="1" applyBorder="1" applyAlignment="1" applyProtection="1">
      <alignment horizontal="center" vertical="center" wrapText="1"/>
      <protection locked="0"/>
    </xf>
    <xf numFmtId="1" fontId="29" fillId="22" borderId="0" xfId="30" applyNumberFormat="1" applyFont="1" applyFill="1" applyBorder="1" applyAlignment="1" applyProtection="1">
      <alignment horizontal="center" vertical="center"/>
      <protection locked="0"/>
    </xf>
    <xf numFmtId="0" fontId="41" fillId="5" borderId="36" xfId="24" applyFill="1" applyBorder="1" applyAlignment="1" applyProtection="1">
      <alignment horizontal="center" vertical="center"/>
      <protection locked="0"/>
    </xf>
    <xf numFmtId="0" fontId="29" fillId="5" borderId="29" xfId="0" applyFont="1" applyFill="1" applyBorder="1" applyAlignment="1" applyProtection="1">
      <alignment horizontal="center" vertical="center" wrapText="1"/>
      <protection locked="0"/>
    </xf>
    <xf numFmtId="164" fontId="29" fillId="5" borderId="35" xfId="0" applyNumberFormat="1" applyFont="1" applyFill="1" applyBorder="1" applyAlignment="1" applyProtection="1">
      <alignment horizontal="center" vertical="center" wrapText="1"/>
      <protection locked="0"/>
    </xf>
    <xf numFmtId="0" fontId="29" fillId="5" borderId="30" xfId="0" applyFont="1" applyFill="1" applyBorder="1" applyAlignment="1" applyProtection="1">
      <alignment horizontal="center" vertical="center" wrapText="1"/>
      <protection locked="0"/>
    </xf>
    <xf numFmtId="10" fontId="29" fillId="5" borderId="0" xfId="10" applyNumberFormat="1" applyFont="1" applyFill="1" applyBorder="1" applyAlignment="1" applyProtection="1">
      <alignment horizontal="center" vertical="center" wrapText="1"/>
      <protection locked="0"/>
    </xf>
    <xf numFmtId="164" fontId="29" fillId="5" borderId="0" xfId="0" applyNumberFormat="1" applyFont="1" applyFill="1" applyBorder="1" applyAlignment="1" applyProtection="1">
      <alignment horizontal="center" vertical="center" wrapText="1"/>
      <protection locked="0"/>
    </xf>
    <xf numFmtId="164" fontId="29" fillId="5" borderId="37" xfId="10" applyNumberFormat="1" applyFont="1" applyFill="1" applyBorder="1" applyAlignment="1" applyProtection="1">
      <alignment horizontal="center" vertical="center" wrapText="1"/>
      <protection locked="0"/>
    </xf>
    <xf numFmtId="0" fontId="29" fillId="5" borderId="37" xfId="0" applyFont="1" applyFill="1" applyBorder="1" applyAlignment="1" applyProtection="1">
      <alignment horizontal="center" vertical="center" wrapText="1"/>
      <protection locked="0"/>
    </xf>
    <xf numFmtId="0" fontId="29" fillId="5" borderId="31" xfId="0" applyFont="1" applyFill="1" applyBorder="1" applyAlignment="1" applyProtection="1">
      <alignment horizontal="center" vertical="center" wrapText="1"/>
      <protection locked="0"/>
    </xf>
    <xf numFmtId="0" fontId="29" fillId="5" borderId="38" xfId="0" applyFont="1" applyFill="1" applyBorder="1" applyAlignment="1" applyProtection="1">
      <alignment horizontal="center" vertical="center" wrapText="1"/>
      <protection locked="0"/>
    </xf>
    <xf numFmtId="164" fontId="29" fillId="5" borderId="38" xfId="0" applyNumberFormat="1" applyFont="1" applyFill="1" applyBorder="1" applyAlignment="1" applyProtection="1">
      <alignment horizontal="center" vertical="center" wrapText="1"/>
      <protection locked="0"/>
    </xf>
    <xf numFmtId="0" fontId="29" fillId="5" borderId="32" xfId="0" applyFont="1" applyFill="1" applyBorder="1" applyAlignment="1" applyProtection="1">
      <alignment horizontal="center" vertical="center" wrapText="1"/>
      <protection locked="0"/>
    </xf>
    <xf numFmtId="0" fontId="29" fillId="5" borderId="30"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164" fontId="29" fillId="5" borderId="0" xfId="0" applyNumberFormat="1" applyFont="1" applyFill="1" applyBorder="1" applyAlignment="1" applyProtection="1">
      <alignment horizontal="center" vertical="center"/>
      <protection locked="0"/>
    </xf>
    <xf numFmtId="164" fontId="29" fillId="5" borderId="37" xfId="0" applyNumberFormat="1" applyFont="1" applyFill="1" applyBorder="1" applyAlignment="1" applyProtection="1">
      <alignment horizontal="center" vertical="center"/>
      <protection locked="0"/>
    </xf>
    <xf numFmtId="164" fontId="29" fillId="5" borderId="38" xfId="0" applyNumberFormat="1" applyFont="1" applyFill="1" applyBorder="1" applyAlignment="1" applyProtection="1">
      <alignment horizontal="center" vertical="center"/>
      <protection locked="0"/>
    </xf>
    <xf numFmtId="164" fontId="29" fillId="5" borderId="32" xfId="0" applyNumberFormat="1" applyFont="1" applyFill="1" applyBorder="1" applyAlignment="1" applyProtection="1">
      <alignment horizontal="center" vertical="center"/>
      <protection locked="0"/>
    </xf>
    <xf numFmtId="164" fontId="29" fillId="5" borderId="35" xfId="0" applyNumberFormat="1" applyFont="1" applyFill="1" applyBorder="1" applyAlignment="1" applyProtection="1">
      <alignment horizontal="center" vertical="center"/>
      <protection locked="0"/>
    </xf>
    <xf numFmtId="164" fontId="29" fillId="5" borderId="30" xfId="0" applyNumberFormat="1" applyFont="1" applyFill="1" applyBorder="1" applyAlignment="1" applyProtection="1">
      <alignment horizontal="center" vertical="center"/>
      <protection locked="0"/>
    </xf>
    <xf numFmtId="10" fontId="29" fillId="12" borderId="35" xfId="0" applyNumberFormat="1" applyFont="1" applyFill="1" applyBorder="1" applyAlignment="1" applyProtection="1">
      <alignment horizontal="center" vertical="center"/>
      <protection locked="0"/>
    </xf>
    <xf numFmtId="10" fontId="29" fillId="21" borderId="35" xfId="0" applyNumberFormat="1" applyFont="1" applyFill="1" applyBorder="1" applyAlignment="1" applyProtection="1">
      <alignment horizontal="center" vertical="center"/>
      <protection locked="0"/>
    </xf>
    <xf numFmtId="10" fontId="29" fillId="21" borderId="0" xfId="0" applyNumberFormat="1" applyFont="1" applyFill="1" applyBorder="1" applyAlignment="1" applyProtection="1">
      <alignment horizontal="center" vertical="center"/>
      <protection locked="0"/>
    </xf>
    <xf numFmtId="10" fontId="21" fillId="9" borderId="1" xfId="0" applyNumberFormat="1" applyFont="1" applyFill="1" applyBorder="1" applyAlignment="1">
      <alignment vertical="top"/>
    </xf>
    <xf numFmtId="0" fontId="41" fillId="5" borderId="35" xfId="24" applyFill="1" applyBorder="1" applyAlignment="1" applyProtection="1">
      <alignment horizontal="center" vertical="center"/>
      <protection locked="0"/>
    </xf>
    <xf numFmtId="0" fontId="41" fillId="5" borderId="0" xfId="24" applyFill="1" applyBorder="1" applyAlignment="1" applyProtection="1">
      <alignment horizontal="center" vertical="center"/>
      <protection locked="0"/>
    </xf>
    <xf numFmtId="164" fontId="29" fillId="5" borderId="30" xfId="0" applyNumberFormat="1" applyFont="1" applyFill="1" applyBorder="1" applyAlignment="1" applyProtection="1">
      <alignment horizontal="center" vertical="center" wrapText="1"/>
      <protection locked="0"/>
    </xf>
    <xf numFmtId="0" fontId="29" fillId="5" borderId="36" xfId="10" applyNumberFormat="1" applyFont="1" applyFill="1" applyBorder="1" applyAlignment="1" applyProtection="1">
      <alignment horizontal="center" vertical="center"/>
      <protection locked="0"/>
    </xf>
    <xf numFmtId="0" fontId="29" fillId="5" borderId="0" xfId="10" applyNumberFormat="1" applyFont="1" applyFill="1" applyBorder="1" applyAlignment="1" applyProtection="1">
      <alignment horizontal="center" vertical="center"/>
      <protection locked="0"/>
    </xf>
    <xf numFmtId="9" fontId="29" fillId="5" borderId="0" xfId="10" applyNumberFormat="1" applyFont="1" applyFill="1" applyBorder="1" applyAlignment="1" applyProtection="1">
      <alignment horizontal="center" vertical="center" wrapText="1"/>
      <protection locked="0"/>
    </xf>
    <xf numFmtId="164" fontId="29" fillId="5" borderId="37" xfId="0" applyNumberFormat="1" applyFont="1" applyFill="1" applyBorder="1" applyAlignment="1" applyProtection="1">
      <alignment horizontal="center" vertical="center" wrapText="1"/>
      <protection locked="0"/>
    </xf>
    <xf numFmtId="164" fontId="29" fillId="5" borderId="32" xfId="0" applyNumberFormat="1" applyFont="1" applyFill="1" applyBorder="1" applyAlignment="1" applyProtection="1">
      <alignment horizontal="center" vertical="center" wrapText="1"/>
      <protection locked="0"/>
    </xf>
    <xf numFmtId="0" fontId="29" fillId="5" borderId="29" xfId="10" applyNumberFormat="1" applyFont="1" applyFill="1" applyBorder="1" applyAlignment="1" applyProtection="1">
      <alignment horizontal="center" vertical="center"/>
      <protection locked="0"/>
    </xf>
    <xf numFmtId="164" fontId="29" fillId="5" borderId="35" xfId="10" applyNumberFormat="1" applyFont="1" applyFill="1" applyBorder="1" applyAlignment="1" applyProtection="1">
      <alignment horizontal="center" vertical="center"/>
      <protection locked="0"/>
    </xf>
    <xf numFmtId="164" fontId="29" fillId="5" borderId="0" xfId="10" applyNumberFormat="1" applyFont="1" applyFill="1" applyBorder="1" applyAlignment="1" applyProtection="1">
      <alignment horizontal="center" vertical="center"/>
      <protection locked="0"/>
    </xf>
    <xf numFmtId="9" fontId="29" fillId="5" borderId="36" xfId="10" applyNumberFormat="1" applyFont="1" applyFill="1" applyBorder="1" applyAlignment="1" applyProtection="1">
      <alignment horizontal="center" vertical="center" wrapText="1"/>
      <protection locked="0"/>
    </xf>
    <xf numFmtId="9" fontId="29" fillId="5" borderId="31" xfId="10" applyNumberFormat="1" applyFont="1" applyFill="1" applyBorder="1" applyAlignment="1" applyProtection="1">
      <alignment horizontal="center" vertical="center" wrapText="1"/>
      <protection locked="0"/>
    </xf>
    <xf numFmtId="164" fontId="29" fillId="5" borderId="38" xfId="10" applyNumberFormat="1" applyFont="1" applyFill="1" applyBorder="1" applyAlignment="1" applyProtection="1">
      <alignment horizontal="center" vertical="center" wrapText="1"/>
      <protection locked="0"/>
    </xf>
    <xf numFmtId="9" fontId="29" fillId="5" borderId="29" xfId="10" applyNumberFormat="1" applyFont="1" applyFill="1" applyBorder="1" applyAlignment="1" applyProtection="1">
      <alignment horizontal="center" vertical="center" wrapText="1"/>
      <protection locked="0"/>
    </xf>
    <xf numFmtId="164" fontId="29" fillId="5" borderId="35" xfId="10" applyNumberFormat="1" applyFont="1" applyFill="1" applyBorder="1" applyAlignment="1" applyProtection="1">
      <alignment horizontal="center" vertical="center" wrapText="1"/>
      <protection locked="0"/>
    </xf>
    <xf numFmtId="0" fontId="12" fillId="0" borderId="0" xfId="0" applyFont="1" applyFill="1"/>
    <xf numFmtId="17" fontId="21" fillId="0" borderId="1" xfId="0" applyNumberFormat="1" applyFont="1" applyFill="1" applyBorder="1" applyAlignment="1">
      <alignment horizontal="left" vertical="top"/>
    </xf>
    <xf numFmtId="164" fontId="21" fillId="0" borderId="1" xfId="0" applyNumberFormat="1" applyFont="1" applyFill="1" applyBorder="1" applyAlignment="1">
      <alignment horizontal="right" vertical="top"/>
    </xf>
    <xf numFmtId="0" fontId="29" fillId="5" borderId="0" xfId="0" applyFont="1" applyFill="1" applyAlignment="1" applyProtection="1">
      <alignment horizontal="center" vertical="center"/>
      <protection locked="0"/>
    </xf>
    <xf numFmtId="2" fontId="29" fillId="0" borderId="0" xfId="0" applyNumberFormat="1" applyFont="1" applyAlignment="1" applyProtection="1">
      <alignment horizontal="center" vertical="center"/>
      <protection locked="0"/>
    </xf>
    <xf numFmtId="2" fontId="29" fillId="6" borderId="35" xfId="0" applyNumberFormat="1" applyFont="1" applyFill="1" applyBorder="1" applyAlignment="1" applyProtection="1">
      <alignment horizontal="center" vertical="center"/>
      <protection locked="0"/>
    </xf>
    <xf numFmtId="2" fontId="29" fillId="6" borderId="38" xfId="0" applyNumberFormat="1" applyFont="1" applyFill="1" applyBorder="1" applyAlignment="1" applyProtection="1">
      <alignment horizontal="center" vertical="center" wrapText="1"/>
      <protection locked="0"/>
    </xf>
    <xf numFmtId="2" fontId="29" fillId="6" borderId="0" xfId="0" applyNumberFormat="1" applyFont="1" applyFill="1" applyBorder="1" applyAlignment="1" applyProtection="1">
      <alignment horizontal="center" vertical="center" wrapText="1"/>
      <protection locked="0"/>
    </xf>
    <xf numFmtId="1" fontId="29" fillId="13" borderId="0" xfId="0" applyNumberFormat="1" applyFont="1" applyFill="1" applyBorder="1" applyAlignment="1" applyProtection="1">
      <alignment horizontal="center" vertical="center" wrapText="1"/>
      <protection locked="0"/>
    </xf>
    <xf numFmtId="1" fontId="29" fillId="13" borderId="35" xfId="0" applyNumberFormat="1" applyFont="1" applyFill="1" applyBorder="1" applyAlignment="1" applyProtection="1">
      <alignment horizontal="center" vertical="center" wrapText="1"/>
      <protection locked="0"/>
    </xf>
    <xf numFmtId="1" fontId="29" fillId="6" borderId="0" xfId="0" applyNumberFormat="1" applyFont="1" applyFill="1" applyBorder="1" applyAlignment="1" applyProtection="1">
      <alignment horizontal="center" vertical="center" wrapText="1"/>
      <protection locked="0"/>
    </xf>
    <xf numFmtId="1" fontId="29" fillId="6" borderId="38" xfId="0" applyNumberFormat="1" applyFont="1" applyFill="1" applyBorder="1" applyAlignment="1" applyProtection="1">
      <alignment horizontal="center" vertical="center" wrapText="1"/>
      <protection locked="0"/>
    </xf>
    <xf numFmtId="2" fontId="21" fillId="8" borderId="1" xfId="0" applyNumberFormat="1" applyFont="1" applyFill="1" applyBorder="1" applyAlignment="1">
      <alignment horizontal="right" vertical="top"/>
    </xf>
    <xf numFmtId="0" fontId="30" fillId="12" borderId="25" xfId="8" applyFont="1" applyFill="1" applyBorder="1" applyAlignment="1" applyProtection="1">
      <alignment horizontal="center" vertical="center" wrapText="1"/>
      <protection locked="0"/>
    </xf>
    <xf numFmtId="0" fontId="30" fillId="12" borderId="35" xfId="8" applyFont="1" applyFill="1" applyBorder="1" applyAlignment="1" applyProtection="1">
      <alignment horizontal="center" vertical="center" wrapText="1"/>
      <protection locked="0"/>
    </xf>
    <xf numFmtId="1" fontId="29" fillId="5" borderId="29" xfId="10" applyNumberFormat="1" applyFont="1" applyFill="1" applyBorder="1" applyAlignment="1" applyProtection="1">
      <alignment horizontal="center" vertical="center"/>
      <protection locked="0"/>
    </xf>
    <xf numFmtId="1" fontId="29" fillId="5" borderId="35" xfId="10" applyNumberFormat="1" applyFont="1" applyFill="1" applyBorder="1" applyAlignment="1" applyProtection="1">
      <alignment horizontal="center" vertical="center"/>
      <protection locked="0"/>
    </xf>
    <xf numFmtId="164" fontId="17" fillId="5" borderId="0" xfId="10" applyNumberFormat="1" applyFont="1" applyFill="1" applyBorder="1" applyAlignment="1" applyProtection="1">
      <alignment horizontal="center" vertical="center" wrapText="1"/>
      <protection locked="0"/>
    </xf>
    <xf numFmtId="1" fontId="29" fillId="5" borderId="31" xfId="10" applyNumberFormat="1" applyFont="1" applyFill="1" applyBorder="1" applyAlignment="1" applyProtection="1">
      <alignment horizontal="center" vertical="center"/>
      <protection locked="0"/>
    </xf>
    <xf numFmtId="1" fontId="29" fillId="5" borderId="38" xfId="10" applyNumberFormat="1" applyFont="1" applyFill="1" applyBorder="1" applyAlignment="1" applyProtection="1">
      <alignment horizontal="center" vertical="center"/>
      <protection locked="0"/>
    </xf>
    <xf numFmtId="164" fontId="29" fillId="5" borderId="0" xfId="10" applyNumberFormat="1" applyFont="1" applyFill="1" applyBorder="1" applyAlignment="1" applyProtection="1">
      <alignment horizontal="center"/>
      <protection locked="0"/>
    </xf>
    <xf numFmtId="164" fontId="29" fillId="5" borderId="35" xfId="10" applyNumberFormat="1" applyFont="1" applyFill="1" applyBorder="1" applyAlignment="1" applyProtection="1">
      <alignment horizontal="center"/>
      <protection locked="0"/>
    </xf>
    <xf numFmtId="164" fontId="29" fillId="5" borderId="38" xfId="10" applyNumberFormat="1" applyFont="1" applyFill="1" applyBorder="1" applyAlignment="1" applyProtection="1">
      <alignment horizontal="center"/>
      <protection locked="0"/>
    </xf>
    <xf numFmtId="0" fontId="29" fillId="5" borderId="40" xfId="0" applyFont="1" applyFill="1" applyBorder="1" applyAlignment="1" applyProtection="1">
      <alignment horizontal="center" vertical="center"/>
      <protection locked="0"/>
    </xf>
    <xf numFmtId="1" fontId="29" fillId="5" borderId="0" xfId="10" applyNumberFormat="1" applyFont="1" applyFill="1" applyBorder="1" applyProtection="1">
      <protection locked="0"/>
    </xf>
    <xf numFmtId="164" fontId="29" fillId="5" borderId="29" xfId="10" applyNumberFormat="1" applyFont="1" applyFill="1" applyBorder="1" applyAlignment="1" applyProtection="1">
      <alignment horizontal="center" vertical="center"/>
      <protection locked="0"/>
    </xf>
    <xf numFmtId="164" fontId="29" fillId="5" borderId="30" xfId="10" applyNumberFormat="1" applyFont="1" applyFill="1" applyBorder="1" applyAlignment="1" applyProtection="1">
      <alignment horizontal="center" vertical="center"/>
      <protection locked="0"/>
    </xf>
    <xf numFmtId="164" fontId="29" fillId="5" borderId="36" xfId="10" applyNumberFormat="1" applyFont="1" applyFill="1" applyBorder="1" applyAlignment="1" applyProtection="1">
      <alignment horizontal="center" vertical="center"/>
      <protection locked="0"/>
    </xf>
    <xf numFmtId="164" fontId="29" fillId="5" borderId="37" xfId="10" applyNumberFormat="1" applyFont="1" applyFill="1" applyBorder="1" applyAlignment="1" applyProtection="1">
      <alignment horizontal="center" vertical="center"/>
      <protection locked="0"/>
    </xf>
    <xf numFmtId="164" fontId="29" fillId="5" borderId="31" xfId="10" applyNumberFormat="1" applyFont="1" applyFill="1" applyBorder="1" applyAlignment="1" applyProtection="1">
      <alignment horizontal="center" vertical="center"/>
      <protection locked="0"/>
    </xf>
    <xf numFmtId="164" fontId="29" fillId="5" borderId="38" xfId="10" applyNumberFormat="1" applyFont="1" applyFill="1" applyBorder="1" applyAlignment="1" applyProtection="1">
      <alignment horizontal="center" vertical="center"/>
      <protection locked="0"/>
    </xf>
    <xf numFmtId="164" fontId="29" fillId="5" borderId="32" xfId="10" applyNumberFormat="1" applyFont="1" applyFill="1" applyBorder="1" applyAlignment="1" applyProtection="1">
      <alignment horizontal="center" vertical="center"/>
      <protection locked="0"/>
    </xf>
    <xf numFmtId="164" fontId="29" fillId="5" borderId="29" xfId="0" applyNumberFormat="1" applyFont="1" applyFill="1" applyBorder="1" applyAlignment="1" applyProtection="1">
      <alignment horizontal="center" vertical="center"/>
      <protection locked="0"/>
    </xf>
    <xf numFmtId="164" fontId="29" fillId="5" borderId="36" xfId="0" applyNumberFormat="1" applyFont="1" applyFill="1" applyBorder="1" applyAlignment="1" applyProtection="1">
      <alignment horizontal="center" vertical="center"/>
      <protection locked="0"/>
    </xf>
    <xf numFmtId="164" fontId="29" fillId="5" borderId="29" xfId="0" applyNumberFormat="1" applyFont="1" applyFill="1" applyBorder="1" applyAlignment="1" applyProtection="1">
      <alignment horizontal="center" vertical="center" wrapText="1"/>
      <protection locked="0"/>
    </xf>
    <xf numFmtId="164" fontId="29" fillId="5" borderId="36" xfId="0" applyNumberFormat="1" applyFont="1" applyFill="1" applyBorder="1" applyAlignment="1" applyProtection="1">
      <alignment horizontal="center" vertical="center" wrapText="1"/>
      <protection locked="0"/>
    </xf>
    <xf numFmtId="164" fontId="29" fillId="5" borderId="31" xfId="0" applyNumberFormat="1" applyFont="1" applyFill="1" applyBorder="1" applyAlignment="1" applyProtection="1">
      <alignment horizontal="center" vertical="center" wrapText="1"/>
      <protection locked="0"/>
    </xf>
    <xf numFmtId="0" fontId="29" fillId="12" borderId="38" xfId="0" applyFont="1" applyFill="1" applyBorder="1" applyAlignment="1" applyProtection="1">
      <alignment horizontal="center" vertical="center" wrapText="1"/>
      <protection locked="0"/>
    </xf>
    <xf numFmtId="0" fontId="29" fillId="12" borderId="32" xfId="0" applyFont="1" applyFill="1" applyBorder="1" applyAlignment="1" applyProtection="1">
      <alignment horizontal="center" vertical="center" wrapText="1"/>
      <protection locked="0"/>
    </xf>
    <xf numFmtId="0" fontId="30" fillId="12" borderId="29" xfId="8" applyFont="1" applyFill="1" applyBorder="1" applyAlignment="1" applyProtection="1">
      <alignment vertical="center" wrapText="1"/>
      <protection locked="0"/>
    </xf>
    <xf numFmtId="0" fontId="30" fillId="12" borderId="35" xfId="8" applyFont="1" applyFill="1" applyBorder="1" applyAlignment="1" applyProtection="1">
      <alignment vertical="center" wrapText="1"/>
      <protection locked="0"/>
    </xf>
    <xf numFmtId="0" fontId="30" fillId="12" borderId="30" xfId="8" applyFont="1" applyFill="1" applyBorder="1" applyAlignment="1" applyProtection="1">
      <alignment vertical="center" wrapText="1"/>
      <protection locked="0"/>
    </xf>
    <xf numFmtId="0" fontId="30" fillId="6" borderId="29" xfId="8" applyFont="1" applyFill="1" applyBorder="1" applyAlignment="1" applyProtection="1">
      <alignment vertical="center" wrapText="1"/>
      <protection locked="0"/>
    </xf>
    <xf numFmtId="0" fontId="30" fillId="6" borderId="35" xfId="8" applyFont="1" applyFill="1" applyBorder="1" applyAlignment="1" applyProtection="1">
      <alignment vertical="center" wrapText="1"/>
      <protection locked="0"/>
    </xf>
    <xf numFmtId="0" fontId="30" fillId="6" borderId="30" xfId="8" applyFont="1" applyFill="1" applyBorder="1" applyAlignment="1" applyProtection="1">
      <alignment vertical="center" wrapText="1"/>
      <protection locked="0"/>
    </xf>
    <xf numFmtId="0" fontId="29" fillId="6" borderId="35" xfId="0" applyNumberFormat="1" applyFont="1" applyFill="1" applyBorder="1" applyAlignment="1" applyProtection="1">
      <alignment horizontal="center" vertical="center"/>
      <protection locked="0"/>
    </xf>
    <xf numFmtId="164" fontId="29" fillId="22" borderId="36" xfId="10" applyNumberFormat="1" applyFont="1" applyFill="1" applyBorder="1" applyAlignment="1" applyProtection="1">
      <alignment horizontal="center" vertical="center"/>
      <protection locked="0"/>
    </xf>
    <xf numFmtId="1" fontId="29" fillId="21" borderId="0" xfId="10" applyNumberFormat="1" applyFont="1" applyFill="1" applyBorder="1" applyAlignment="1" applyProtection="1">
      <alignment horizontal="center" vertical="center"/>
      <protection locked="0"/>
    </xf>
    <xf numFmtId="1" fontId="30" fillId="0" borderId="29" xfId="8" applyNumberFormat="1" applyFont="1" applyBorder="1" applyAlignment="1" applyProtection="1">
      <alignment horizontal="center" vertical="center"/>
      <protection locked="0"/>
    </xf>
    <xf numFmtId="164" fontId="29" fillId="22" borderId="35" xfId="10" applyNumberFormat="1" applyFont="1" applyFill="1" applyBorder="1" applyAlignment="1" applyProtection="1">
      <alignment horizontal="center" vertical="center"/>
      <protection locked="0"/>
    </xf>
    <xf numFmtId="164" fontId="29" fillId="0" borderId="35" xfId="0" applyNumberFormat="1" applyFont="1" applyBorder="1" applyAlignment="1" applyProtection="1">
      <alignment horizontal="center" vertical="center"/>
      <protection locked="0"/>
    </xf>
    <xf numFmtId="164" fontId="29" fillId="18" borderId="45" xfId="0" applyNumberFormat="1" applyFont="1" applyFill="1" applyBorder="1" applyAlignment="1" applyProtection="1">
      <alignment horizontal="center" vertical="center" wrapText="1"/>
      <protection locked="0"/>
    </xf>
    <xf numFmtId="0" fontId="29" fillId="10" borderId="30" xfId="0" applyFont="1" applyFill="1" applyBorder="1" applyAlignment="1" applyProtection="1">
      <alignment horizontal="center" vertical="center" wrapText="1"/>
      <protection locked="0"/>
    </xf>
    <xf numFmtId="1" fontId="30" fillId="0" borderId="31" xfId="8" applyNumberFormat="1" applyFont="1" applyBorder="1" applyAlignment="1" applyProtection="1">
      <alignment horizontal="center" vertical="center"/>
      <protection locked="0"/>
    </xf>
    <xf numFmtId="10" fontId="29" fillId="13" borderId="38" xfId="0" applyNumberFormat="1" applyFont="1" applyFill="1" applyBorder="1" applyAlignment="1" applyProtection="1">
      <alignment horizontal="center" vertical="center" wrapText="1"/>
      <protection locked="0"/>
    </xf>
    <xf numFmtId="164" fontId="29" fillId="18" borderId="46" xfId="0" applyNumberFormat="1" applyFont="1" applyFill="1" applyBorder="1" applyAlignment="1" applyProtection="1">
      <alignment horizontal="center" vertical="center" wrapText="1"/>
      <protection locked="0"/>
    </xf>
    <xf numFmtId="164" fontId="29" fillId="0" borderId="38" xfId="0" applyNumberFormat="1" applyFont="1" applyBorder="1" applyAlignment="1" applyProtection="1">
      <alignment horizontal="center" vertical="center"/>
      <protection locked="0"/>
    </xf>
    <xf numFmtId="165" fontId="29" fillId="10" borderId="38" xfId="0" applyNumberFormat="1" applyFont="1" applyFill="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30" fillId="0" borderId="39" xfId="8" applyFont="1" applyBorder="1" applyAlignment="1" applyProtection="1">
      <alignment horizontal="center" vertical="center" wrapText="1"/>
      <protection locked="0"/>
    </xf>
    <xf numFmtId="0" fontId="30" fillId="0" borderId="40" xfId="8" applyFont="1" applyBorder="1" applyAlignment="1" applyProtection="1">
      <alignment horizontal="center" vertical="center" wrapText="1"/>
      <protection locked="0"/>
    </xf>
    <xf numFmtId="164" fontId="21" fillId="0" borderId="2" xfId="0" applyNumberFormat="1" applyFont="1" applyFill="1" applyBorder="1" applyAlignment="1">
      <alignment horizontal="left" vertical="top"/>
    </xf>
    <xf numFmtId="0" fontId="29" fillId="12" borderId="38" xfId="0" applyFont="1" applyFill="1" applyBorder="1" applyAlignment="1" applyProtection="1">
      <alignment horizontal="center" vertical="center" wrapText="1"/>
      <protection locked="0"/>
    </xf>
    <xf numFmtId="10" fontId="29" fillId="12" borderId="30" xfId="0" applyNumberFormat="1" applyFont="1" applyFill="1" applyBorder="1" applyAlignment="1" applyProtection="1">
      <alignment horizontal="center" vertical="center"/>
      <protection locked="0"/>
    </xf>
    <xf numFmtId="10" fontId="29" fillId="12" borderId="37" xfId="0" applyNumberFormat="1" applyFont="1" applyFill="1" applyBorder="1" applyAlignment="1" applyProtection="1">
      <alignment horizontal="center" vertical="center"/>
      <protection locked="0"/>
    </xf>
    <xf numFmtId="10" fontId="29" fillId="9" borderId="29" xfId="0" applyNumberFormat="1" applyFont="1" applyFill="1" applyBorder="1" applyAlignment="1" applyProtection="1">
      <alignment horizontal="center" vertical="center"/>
      <protection locked="0"/>
    </xf>
    <xf numFmtId="10" fontId="29" fillId="9" borderId="36" xfId="0" applyNumberFormat="1" applyFont="1" applyFill="1" applyBorder="1" applyAlignment="1" applyProtection="1">
      <alignment horizontal="center" vertical="center"/>
      <protection locked="0"/>
    </xf>
    <xf numFmtId="10" fontId="29" fillId="9" borderId="31" xfId="0" applyNumberFormat="1" applyFont="1" applyFill="1" applyBorder="1" applyAlignment="1" applyProtection="1">
      <alignment horizontal="center" vertical="center" wrapText="1"/>
      <protection locked="0"/>
    </xf>
    <xf numFmtId="10" fontId="29" fillId="9" borderId="29" xfId="0" applyNumberFormat="1" applyFont="1" applyFill="1" applyBorder="1" applyAlignment="1" applyProtection="1">
      <alignment horizontal="center" vertical="center" wrapText="1"/>
      <protection locked="0"/>
    </xf>
    <xf numFmtId="10" fontId="29" fillId="9" borderId="36" xfId="0" applyNumberFormat="1" applyFont="1" applyFill="1" applyBorder="1" applyAlignment="1" applyProtection="1">
      <alignment horizontal="center" vertical="center" wrapText="1"/>
      <protection locked="0"/>
    </xf>
    <xf numFmtId="10" fontId="29" fillId="9" borderId="36" xfId="10" applyNumberFormat="1" applyFont="1" applyFill="1" applyBorder="1" applyAlignment="1" applyProtection="1">
      <alignment horizontal="center" vertical="center" wrapText="1"/>
      <protection locked="0"/>
    </xf>
    <xf numFmtId="10" fontId="29" fillId="9" borderId="31" xfId="0" applyNumberFormat="1" applyFont="1" applyFill="1" applyBorder="1" applyAlignment="1" applyProtection="1">
      <alignment horizontal="center" vertical="center"/>
      <protection locked="0"/>
    </xf>
    <xf numFmtId="9" fontId="29" fillId="0" borderId="35" xfId="0" applyNumberFormat="1" applyFont="1" applyBorder="1" applyAlignment="1" applyProtection="1">
      <alignment horizontal="center" vertical="center"/>
      <protection locked="0"/>
    </xf>
    <xf numFmtId="9" fontId="29" fillId="0" borderId="0" xfId="0" applyNumberFormat="1" applyFont="1" applyBorder="1" applyAlignment="1" applyProtection="1">
      <alignment horizontal="center" vertical="center"/>
      <protection locked="0"/>
    </xf>
    <xf numFmtId="1" fontId="21" fillId="10" borderId="1" xfId="0" applyNumberFormat="1" applyFont="1" applyFill="1" applyBorder="1" applyAlignment="1">
      <alignment horizontal="right" vertical="top"/>
    </xf>
    <xf numFmtId="9" fontId="21" fillId="6" borderId="1" xfId="0" applyNumberFormat="1" applyFont="1" applyFill="1" applyBorder="1" applyAlignment="1">
      <alignment horizontal="right" vertical="top"/>
    </xf>
    <xf numFmtId="0" fontId="29" fillId="22" borderId="31" xfId="0" applyFont="1" applyFill="1" applyBorder="1" applyAlignment="1" applyProtection="1">
      <alignment horizontal="center" vertical="center"/>
      <protection locked="0"/>
    </xf>
    <xf numFmtId="10" fontId="29" fillId="22" borderId="38" xfId="0" applyNumberFormat="1" applyFont="1" applyFill="1" applyBorder="1" applyAlignment="1" applyProtection="1">
      <alignment horizontal="center" vertical="center"/>
      <protection locked="0"/>
    </xf>
    <xf numFmtId="167" fontId="29" fillId="0" borderId="0" xfId="0" applyNumberFormat="1" applyFont="1" applyAlignment="1" applyProtection="1">
      <alignment horizontal="center" vertical="center"/>
      <protection locked="0"/>
    </xf>
    <xf numFmtId="167" fontId="29" fillId="6" borderId="35" xfId="0" applyNumberFormat="1" applyFont="1" applyFill="1" applyBorder="1" applyAlignment="1" applyProtection="1">
      <alignment horizontal="center" vertical="center"/>
      <protection locked="0"/>
    </xf>
    <xf numFmtId="167" fontId="29" fillId="6" borderId="0" xfId="0" applyNumberFormat="1" applyFont="1" applyFill="1" applyBorder="1" applyAlignment="1" applyProtection="1">
      <alignment horizontal="center" vertical="center"/>
      <protection locked="0"/>
    </xf>
    <xf numFmtId="167" fontId="29" fillId="6" borderId="38" xfId="0" applyNumberFormat="1" applyFont="1" applyFill="1" applyBorder="1" applyAlignment="1" applyProtection="1">
      <alignment horizontal="center" vertical="center" wrapText="1"/>
      <protection locked="0"/>
    </xf>
    <xf numFmtId="167" fontId="29" fillId="6" borderId="0" xfId="0" applyNumberFormat="1" applyFont="1" applyFill="1" applyBorder="1" applyAlignment="1" applyProtection="1">
      <alignment horizontal="center" vertical="center" wrapText="1"/>
      <protection locked="0"/>
    </xf>
    <xf numFmtId="167" fontId="29" fillId="13" borderId="35" xfId="0" applyNumberFormat="1" applyFont="1" applyFill="1" applyBorder="1" applyAlignment="1" applyProtection="1">
      <alignment horizontal="center" vertical="center" wrapText="1"/>
      <protection locked="0"/>
    </xf>
    <xf numFmtId="167" fontId="29" fillId="13" borderId="0" xfId="0" applyNumberFormat="1" applyFont="1" applyFill="1" applyBorder="1" applyAlignment="1" applyProtection="1">
      <alignment horizontal="center" vertical="center" wrapText="1"/>
      <protection locked="0"/>
    </xf>
    <xf numFmtId="0" fontId="41" fillId="12" borderId="0" xfId="24" applyFill="1" applyBorder="1" applyAlignment="1" applyProtection="1">
      <alignment horizontal="center" vertical="center" wrapText="1"/>
      <protection locked="0"/>
    </xf>
    <xf numFmtId="9" fontId="21" fillId="6" borderId="8" xfId="0" applyNumberFormat="1" applyFont="1" applyFill="1" applyBorder="1" applyAlignment="1">
      <alignment horizontal="left" vertical="top"/>
    </xf>
    <xf numFmtId="9" fontId="21" fillId="6" borderId="4" xfId="0" applyNumberFormat="1" applyFont="1" applyFill="1" applyBorder="1" applyAlignment="1">
      <alignment horizontal="left" vertical="top"/>
    </xf>
    <xf numFmtId="164" fontId="41" fillId="16" borderId="29" xfId="24" applyNumberFormat="1" applyFill="1" applyBorder="1" applyAlignment="1" applyProtection="1">
      <alignment horizontal="center" vertical="center"/>
      <protection locked="0"/>
    </xf>
    <xf numFmtId="164" fontId="41" fillId="16" borderId="36" xfId="24" applyNumberFormat="1" applyFill="1" applyBorder="1" applyAlignment="1" applyProtection="1">
      <alignment horizontal="center" vertical="center"/>
      <protection locked="0"/>
    </xf>
    <xf numFmtId="164" fontId="41" fillId="17" borderId="36" xfId="24" applyNumberFormat="1" applyFill="1" applyBorder="1" applyAlignment="1" applyProtection="1">
      <alignment horizontal="center" vertical="center"/>
      <protection locked="0"/>
    </xf>
    <xf numFmtId="167" fontId="29" fillId="17" borderId="29" xfId="0" applyNumberFormat="1" applyFont="1" applyFill="1" applyBorder="1" applyAlignment="1" applyProtection="1">
      <alignment horizontal="center" vertical="center"/>
      <protection locked="0"/>
    </xf>
    <xf numFmtId="0" fontId="29" fillId="17" borderId="27" xfId="0" applyFont="1" applyFill="1" applyBorder="1" applyAlignment="1" applyProtection="1">
      <alignment horizontal="center" vertical="center"/>
      <protection locked="0"/>
    </xf>
    <xf numFmtId="0" fontId="29" fillId="17" borderId="39" xfId="0" applyFont="1" applyFill="1" applyBorder="1" applyAlignment="1" applyProtection="1">
      <alignment horizontal="center" vertical="center"/>
      <protection locked="0"/>
    </xf>
    <xf numFmtId="0" fontId="29" fillId="17" borderId="28" xfId="0" applyFont="1" applyFill="1" applyBorder="1" applyAlignment="1" applyProtection="1">
      <alignment horizontal="center" vertical="center" wrapText="1"/>
      <protection locked="0"/>
    </xf>
    <xf numFmtId="0" fontId="29" fillId="17" borderId="39" xfId="0" applyFont="1" applyFill="1" applyBorder="1" applyAlignment="1" applyProtection="1">
      <alignment horizontal="center" vertical="center" wrapText="1"/>
      <protection locked="0"/>
    </xf>
    <xf numFmtId="164" fontId="29" fillId="17" borderId="27" xfId="10" applyNumberFormat="1" applyFont="1" applyFill="1" applyBorder="1" applyAlignment="1" applyProtection="1">
      <alignment horizontal="center" vertical="center"/>
      <protection locked="0"/>
    </xf>
    <xf numFmtId="164" fontId="29" fillId="17" borderId="39" xfId="10" applyNumberFormat="1" applyFont="1" applyFill="1" applyBorder="1" applyAlignment="1" applyProtection="1">
      <alignment horizontal="center" vertical="center"/>
      <protection locked="0"/>
    </xf>
    <xf numFmtId="164" fontId="29" fillId="17" borderId="28" xfId="10" applyNumberFormat="1" applyFont="1" applyFill="1" applyBorder="1" applyAlignment="1" applyProtection="1">
      <alignment horizontal="center" vertical="center"/>
      <protection locked="0"/>
    </xf>
    <xf numFmtId="167" fontId="41" fillId="16" borderId="29" xfId="24" applyNumberFormat="1" applyFill="1" applyBorder="1" applyAlignment="1" applyProtection="1">
      <alignment horizontal="center" vertical="center"/>
      <protection locked="0"/>
    </xf>
    <xf numFmtId="167" fontId="29" fillId="16" borderId="35" xfId="0" applyNumberFormat="1" applyFont="1" applyFill="1" applyBorder="1" applyAlignment="1" applyProtection="1">
      <alignment horizontal="center" vertical="center"/>
      <protection locked="0"/>
    </xf>
    <xf numFmtId="167" fontId="41" fillId="17" borderId="29" xfId="24" applyNumberFormat="1" applyFill="1" applyBorder="1" applyAlignment="1" applyProtection="1">
      <alignment horizontal="center" vertical="center"/>
      <protection locked="0"/>
    </xf>
    <xf numFmtId="167" fontId="29" fillId="17" borderId="35" xfId="0" applyNumberFormat="1" applyFont="1" applyFill="1" applyBorder="1" applyAlignment="1" applyProtection="1">
      <alignment horizontal="center" vertical="center"/>
      <protection locked="0"/>
    </xf>
    <xf numFmtId="10" fontId="29" fillId="22" borderId="35" xfId="0" applyNumberFormat="1" applyFont="1" applyFill="1" applyBorder="1" applyAlignment="1" applyProtection="1">
      <alignment horizontal="center" vertical="center"/>
      <protection locked="0"/>
    </xf>
    <xf numFmtId="164" fontId="29" fillId="22" borderId="38" xfId="0" applyNumberFormat="1" applyFont="1" applyFill="1" applyBorder="1" applyAlignment="1" applyProtection="1">
      <alignment horizontal="center" vertical="center"/>
      <protection locked="0"/>
    </xf>
    <xf numFmtId="0" fontId="29" fillId="12" borderId="38" xfId="0" applyFont="1" applyFill="1" applyBorder="1" applyAlignment="1" applyProtection="1">
      <alignment horizontal="center" vertical="center" wrapText="1"/>
      <protection locked="0"/>
    </xf>
    <xf numFmtId="9" fontId="29" fillId="22" borderId="35" xfId="30" applyFont="1" applyFill="1" applyBorder="1" applyAlignment="1" applyProtection="1">
      <alignment horizontal="center" vertical="center"/>
      <protection locked="0"/>
    </xf>
    <xf numFmtId="10" fontId="29" fillId="22" borderId="35" xfId="30" applyNumberFormat="1" applyFont="1" applyFill="1" applyBorder="1" applyAlignment="1" applyProtection="1">
      <alignment horizontal="center" vertical="center"/>
      <protection locked="0"/>
    </xf>
    <xf numFmtId="9" fontId="21" fillId="10" borderId="1" xfId="0" applyNumberFormat="1" applyFont="1" applyFill="1" applyBorder="1" applyAlignment="1">
      <alignment horizontal="right" vertical="top"/>
    </xf>
    <xf numFmtId="9" fontId="21" fillId="9" borderId="1" xfId="0" applyNumberFormat="1" applyFont="1" applyFill="1" applyBorder="1" applyAlignment="1">
      <alignment horizontal="right" vertical="top"/>
    </xf>
    <xf numFmtId="9" fontId="21" fillId="8" borderId="1" xfId="0" applyNumberFormat="1" applyFont="1" applyFill="1" applyBorder="1" applyAlignment="1">
      <alignment horizontal="right" vertical="top"/>
    </xf>
    <xf numFmtId="9" fontId="21" fillId="9" borderId="8" xfId="0" applyNumberFormat="1" applyFont="1" applyFill="1" applyBorder="1" applyAlignment="1">
      <alignment horizontal="left" vertical="top"/>
    </xf>
    <xf numFmtId="9" fontId="21" fillId="10" borderId="4" xfId="0" applyNumberFormat="1" applyFont="1" applyFill="1" applyBorder="1" applyAlignment="1">
      <alignment horizontal="left" vertical="top"/>
    </xf>
    <xf numFmtId="0" fontId="12" fillId="5" borderId="36" xfId="24" applyFont="1" applyFill="1" applyBorder="1" applyAlignment="1" applyProtection="1">
      <alignment horizontal="center" vertical="center"/>
      <protection locked="0"/>
    </xf>
    <xf numFmtId="0" fontId="12" fillId="5" borderId="0" xfId="24" applyFont="1" applyFill="1" applyBorder="1" applyAlignment="1" applyProtection="1">
      <alignment horizontal="center" vertical="center"/>
      <protection locked="0"/>
    </xf>
    <xf numFmtId="0" fontId="41" fillId="10" borderId="24" xfId="24" applyFill="1" applyBorder="1" applyAlignment="1" applyProtection="1">
      <alignment horizontal="center" vertical="center" wrapText="1"/>
      <protection locked="0"/>
    </xf>
    <xf numFmtId="0" fontId="41" fillId="10" borderId="25" xfId="24" applyFill="1" applyBorder="1" applyAlignment="1" applyProtection="1">
      <alignment horizontal="center" vertical="center" wrapText="1"/>
      <protection locked="0"/>
    </xf>
    <xf numFmtId="0" fontId="41" fillId="10" borderId="26" xfId="24" applyFill="1" applyBorder="1" applyAlignment="1" applyProtection="1">
      <alignment horizontal="center" vertical="center" wrapText="1"/>
      <protection locked="0"/>
    </xf>
    <xf numFmtId="164" fontId="29" fillId="16" borderId="24" xfId="0" applyNumberFormat="1" applyFont="1" applyFill="1" applyBorder="1" applyAlignment="1" applyProtection="1">
      <alignment horizontal="center" vertical="center" wrapText="1"/>
      <protection locked="0"/>
    </xf>
    <xf numFmtId="1" fontId="29" fillId="16" borderId="25" xfId="0" applyNumberFormat="1" applyFont="1" applyFill="1" applyBorder="1" applyAlignment="1" applyProtection="1">
      <alignment horizontal="center" vertical="center" wrapText="1"/>
      <protection locked="0"/>
    </xf>
    <xf numFmtId="0" fontId="29" fillId="16" borderId="25" xfId="0" applyFont="1" applyFill="1" applyBorder="1" applyAlignment="1" applyProtection="1">
      <alignment horizontal="center" vertical="center" wrapText="1"/>
      <protection locked="0"/>
    </xf>
    <xf numFmtId="0" fontId="29" fillId="6" borderId="31" xfId="0" applyFont="1" applyFill="1" applyBorder="1" applyAlignment="1" applyProtection="1">
      <alignment horizontal="left" vertical="top" wrapText="1"/>
      <protection locked="0"/>
    </xf>
    <xf numFmtId="0" fontId="29" fillId="6" borderId="38" xfId="0" applyFont="1" applyFill="1" applyBorder="1" applyAlignment="1" applyProtection="1">
      <alignment horizontal="left" vertical="top" wrapText="1"/>
      <protection locked="0"/>
    </xf>
    <xf numFmtId="0" fontId="29" fillId="12" borderId="31" xfId="0" applyFont="1" applyFill="1" applyBorder="1" applyAlignment="1" applyProtection="1">
      <alignment horizontal="center" vertical="center" wrapText="1"/>
      <protection locked="0"/>
    </xf>
    <xf numFmtId="0" fontId="29" fillId="12" borderId="38" xfId="0" applyFont="1" applyFill="1" applyBorder="1" applyAlignment="1" applyProtection="1">
      <alignment horizontal="center" vertical="center" wrapText="1"/>
      <protection locked="0"/>
    </xf>
    <xf numFmtId="0" fontId="29" fillId="12" borderId="32" xfId="0" applyFont="1" applyFill="1" applyBorder="1" applyAlignment="1" applyProtection="1">
      <alignment horizontal="center" vertical="center" wrapText="1"/>
      <protection locked="0"/>
    </xf>
    <xf numFmtId="164" fontId="29" fillId="9" borderId="24" xfId="0" applyNumberFormat="1" applyFont="1" applyFill="1" applyBorder="1" applyAlignment="1" applyProtection="1">
      <alignment horizontal="center" vertical="center" wrapText="1"/>
      <protection locked="0"/>
    </xf>
    <xf numFmtId="164" fontId="29" fillId="9" borderId="25" xfId="0" applyNumberFormat="1" applyFont="1" applyFill="1" applyBorder="1" applyAlignment="1" applyProtection="1">
      <alignment horizontal="center" vertical="center" wrapText="1"/>
      <protection locked="0"/>
    </xf>
    <xf numFmtId="164" fontId="29" fillId="9" borderId="26" xfId="0" applyNumberFormat="1" applyFont="1" applyFill="1" applyBorder="1" applyAlignment="1" applyProtection="1">
      <alignment horizontal="center" vertical="center" wrapText="1"/>
      <protection locked="0"/>
    </xf>
    <xf numFmtId="0" fontId="29" fillId="18" borderId="24" xfId="0" applyFont="1" applyFill="1" applyBorder="1" applyAlignment="1" applyProtection="1">
      <alignment horizontal="center" vertical="center" wrapText="1"/>
      <protection locked="0"/>
    </xf>
    <xf numFmtId="1" fontId="29" fillId="18" borderId="25" xfId="0" applyNumberFormat="1" applyFont="1" applyFill="1" applyBorder="1" applyAlignment="1" applyProtection="1">
      <alignment horizontal="center" vertical="center" wrapText="1"/>
      <protection locked="0"/>
    </xf>
    <xf numFmtId="0" fontId="29" fillId="18" borderId="25" xfId="0" applyFont="1" applyFill="1" applyBorder="1" applyAlignment="1" applyProtection="1">
      <alignment horizontal="center" vertical="center" wrapText="1"/>
      <protection locked="0"/>
    </xf>
    <xf numFmtId="0" fontId="29" fillId="18" borderId="26" xfId="0" applyFont="1" applyFill="1" applyBorder="1" applyAlignment="1" applyProtection="1">
      <alignment horizontal="center" vertical="center" wrapText="1"/>
      <protection locked="0"/>
    </xf>
    <xf numFmtId="164" fontId="29" fillId="18" borderId="24" xfId="0" applyNumberFormat="1" applyFont="1" applyFill="1" applyBorder="1" applyAlignment="1" applyProtection="1">
      <alignment horizontal="center" vertical="center" wrapText="1"/>
      <protection locked="0"/>
    </xf>
    <xf numFmtId="164" fontId="29" fillId="18" borderId="25" xfId="0" applyNumberFormat="1" applyFont="1" applyFill="1" applyBorder="1" applyAlignment="1" applyProtection="1">
      <alignment horizontal="center" vertical="center" wrapText="1"/>
      <protection locked="0"/>
    </xf>
    <xf numFmtId="164" fontId="29" fillId="18" borderId="26" xfId="0" applyNumberFormat="1" applyFont="1" applyFill="1" applyBorder="1" applyAlignment="1" applyProtection="1">
      <alignment horizontal="center" vertical="center" wrapText="1"/>
      <protection locked="0"/>
    </xf>
    <xf numFmtId="10" fontId="29" fillId="9" borderId="24" xfId="0" applyNumberFormat="1" applyFont="1" applyFill="1" applyBorder="1" applyAlignment="1" applyProtection="1">
      <alignment horizontal="center" vertical="center" wrapText="1"/>
      <protection locked="0"/>
    </xf>
    <xf numFmtId="10" fontId="29" fillId="9" borderId="25" xfId="0" applyNumberFormat="1" applyFont="1" applyFill="1" applyBorder="1" applyAlignment="1" applyProtection="1">
      <alignment horizontal="center" vertical="center" wrapText="1"/>
      <protection locked="0"/>
    </xf>
    <xf numFmtId="10" fontId="29" fillId="9" borderId="26" xfId="0" applyNumberFormat="1" applyFont="1" applyFill="1" applyBorder="1" applyAlignment="1" applyProtection="1">
      <alignment horizontal="center" vertical="center" wrapText="1"/>
      <protection locked="0"/>
    </xf>
    <xf numFmtId="9" fontId="29" fillId="18" borderId="29" xfId="0" applyNumberFormat="1" applyFont="1" applyFill="1" applyBorder="1" applyAlignment="1" applyProtection="1">
      <alignment horizontal="center" vertical="center" wrapText="1"/>
      <protection locked="0"/>
    </xf>
    <xf numFmtId="0" fontId="29" fillId="18" borderId="35" xfId="0" applyFont="1" applyFill="1" applyBorder="1" applyAlignment="1" applyProtection="1">
      <alignment horizontal="center" vertical="center" wrapText="1"/>
      <protection locked="0"/>
    </xf>
    <xf numFmtId="0" fontId="29" fillId="18" borderId="30" xfId="0" applyFont="1" applyFill="1" applyBorder="1" applyAlignment="1" applyProtection="1">
      <alignment horizontal="center" vertical="center" wrapText="1"/>
      <protection locked="0"/>
    </xf>
    <xf numFmtId="0" fontId="29" fillId="19" borderId="29" xfId="0" applyFont="1" applyFill="1" applyBorder="1" applyAlignment="1" applyProtection="1">
      <alignment horizontal="center" vertical="center"/>
      <protection locked="0"/>
    </xf>
    <xf numFmtId="0" fontId="29" fillId="19" borderId="35" xfId="0" applyFont="1" applyFill="1" applyBorder="1" applyAlignment="1" applyProtection="1">
      <alignment horizontal="center" vertical="center"/>
      <protection locked="0"/>
    </xf>
    <xf numFmtId="0" fontId="29" fillId="19" borderId="30" xfId="0" applyFont="1" applyFill="1" applyBorder="1" applyAlignment="1" applyProtection="1">
      <alignment horizontal="center" vertical="center"/>
      <protection locked="0"/>
    </xf>
    <xf numFmtId="0" fontId="30" fillId="12" borderId="24" xfId="8" applyFont="1" applyFill="1" applyBorder="1" applyAlignment="1" applyProtection="1">
      <alignment horizontal="center" vertical="center" wrapText="1"/>
      <protection locked="0"/>
    </xf>
    <xf numFmtId="0" fontId="30" fillId="12" borderId="25" xfId="8" applyFont="1" applyFill="1" applyBorder="1" applyAlignment="1" applyProtection="1">
      <alignment horizontal="center" vertical="center" wrapText="1"/>
      <protection locked="0"/>
    </xf>
    <xf numFmtId="0" fontId="30" fillId="6" borderId="24" xfId="8" applyFont="1" applyFill="1" applyBorder="1" applyAlignment="1" applyProtection="1">
      <alignment horizontal="center" vertical="center" wrapText="1"/>
      <protection locked="0"/>
    </xf>
    <xf numFmtId="0" fontId="30" fillId="6" borderId="25" xfId="8" applyFont="1" applyFill="1" applyBorder="1" applyAlignment="1" applyProtection="1">
      <alignment horizontal="center" vertical="center" wrapText="1"/>
      <protection locked="0"/>
    </xf>
    <xf numFmtId="0" fontId="29" fillId="12" borderId="24" xfId="0" applyFont="1" applyFill="1" applyBorder="1" applyAlignment="1" applyProtection="1">
      <alignment horizontal="center" vertical="center" wrapText="1"/>
      <protection locked="0"/>
    </xf>
    <xf numFmtId="0" fontId="29" fillId="12" borderId="25" xfId="0" applyFont="1" applyFill="1" applyBorder="1" applyAlignment="1" applyProtection="1">
      <alignment horizontal="center" vertical="center" wrapText="1"/>
      <protection locked="0"/>
    </xf>
    <xf numFmtId="0" fontId="41" fillId="12" borderId="29" xfId="24" applyFill="1" applyBorder="1" applyAlignment="1" applyProtection="1">
      <alignment horizontal="center" vertical="center" wrapText="1"/>
      <protection locked="0"/>
    </xf>
    <xf numFmtId="0" fontId="41" fillId="12" borderId="35" xfId="24" applyFill="1" applyBorder="1" applyAlignment="1" applyProtection="1">
      <alignment horizontal="center" vertical="center" wrapText="1"/>
      <protection locked="0"/>
    </xf>
    <xf numFmtId="0" fontId="41" fillId="6" borderId="24" xfId="24" applyFill="1" applyBorder="1" applyAlignment="1" applyProtection="1">
      <alignment horizontal="center" vertical="center" wrapText="1"/>
      <protection locked="0"/>
    </xf>
    <xf numFmtId="0" fontId="41" fillId="6" borderId="25" xfId="24" applyFill="1" applyBorder="1" applyAlignment="1" applyProtection="1">
      <alignment horizontal="center" vertical="center" wrapText="1"/>
      <protection locked="0"/>
    </xf>
    <xf numFmtId="0" fontId="29" fillId="6" borderId="24" xfId="0" applyFont="1" applyFill="1" applyBorder="1" applyAlignment="1" applyProtection="1">
      <alignment horizontal="center" vertical="center" wrapText="1"/>
      <protection locked="0"/>
    </xf>
    <xf numFmtId="0" fontId="29" fillId="6" borderId="25" xfId="0" applyFont="1" applyFill="1" applyBorder="1" applyAlignment="1" applyProtection="1">
      <alignment horizontal="center" vertical="center" wrapText="1"/>
      <protection locked="0"/>
    </xf>
    <xf numFmtId="0" fontId="29" fillId="9" borderId="24" xfId="0" applyFont="1" applyFill="1" applyBorder="1" applyAlignment="1" applyProtection="1">
      <alignment horizontal="center" vertical="center" wrapText="1"/>
      <protection locked="0"/>
    </xf>
    <xf numFmtId="0" fontId="29" fillId="9" borderId="25" xfId="0" applyFont="1" applyFill="1" applyBorder="1" applyAlignment="1" applyProtection="1">
      <alignment horizontal="center" vertical="center" wrapText="1"/>
      <protection locked="0"/>
    </xf>
    <xf numFmtId="0" fontId="29" fillId="9" borderId="26" xfId="0" applyFont="1" applyFill="1" applyBorder="1" applyAlignment="1" applyProtection="1">
      <alignment horizontal="center" vertical="center" wrapText="1"/>
      <protection locked="0"/>
    </xf>
    <xf numFmtId="0" fontId="29" fillId="5" borderId="24" xfId="0" applyFont="1" applyFill="1" applyBorder="1" applyAlignment="1" applyProtection="1">
      <alignment horizontal="center" vertical="center" wrapText="1"/>
      <protection locked="0"/>
    </xf>
    <xf numFmtId="0" fontId="29" fillId="5" borderId="25" xfId="0" applyFont="1" applyFill="1" applyBorder="1" applyAlignment="1" applyProtection="1">
      <alignment horizontal="center" vertical="center" wrapText="1"/>
      <protection locked="0"/>
    </xf>
    <xf numFmtId="10" fontId="29" fillId="12" borderId="31" xfId="0" applyNumberFormat="1" applyFont="1" applyFill="1" applyBorder="1" applyAlignment="1" applyProtection="1">
      <alignment horizontal="center" vertical="center" wrapText="1"/>
      <protection locked="0"/>
    </xf>
    <xf numFmtId="10" fontId="29" fillId="12" borderId="38" xfId="0" applyNumberFormat="1" applyFont="1" applyFill="1" applyBorder="1" applyAlignment="1" applyProtection="1">
      <alignment horizontal="center" vertical="center" wrapText="1"/>
      <protection locked="0"/>
    </xf>
    <xf numFmtId="10" fontId="29" fillId="12" borderId="32" xfId="0" applyNumberFormat="1" applyFont="1" applyFill="1" applyBorder="1" applyAlignment="1" applyProtection="1">
      <alignment horizontal="center" vertical="center" wrapText="1"/>
      <protection locked="0"/>
    </xf>
    <xf numFmtId="164" fontId="29" fillId="17" borderId="24" xfId="0" applyNumberFormat="1" applyFont="1" applyFill="1" applyBorder="1" applyAlignment="1" applyProtection="1">
      <alignment horizontal="center" vertical="center" wrapText="1"/>
      <protection locked="0"/>
    </xf>
    <xf numFmtId="164" fontId="29" fillId="17" borderId="25" xfId="0" applyNumberFormat="1" applyFont="1" applyFill="1" applyBorder="1" applyAlignment="1" applyProtection="1">
      <alignment horizontal="center" vertical="center" wrapText="1"/>
      <protection locked="0"/>
    </xf>
    <xf numFmtId="164" fontId="29" fillId="17" borderId="26" xfId="0" applyNumberFormat="1" applyFont="1" applyFill="1" applyBorder="1" applyAlignment="1" applyProtection="1">
      <alignment horizontal="center" vertical="center" wrapText="1"/>
      <protection locked="0"/>
    </xf>
    <xf numFmtId="0" fontId="29" fillId="5" borderId="26" xfId="0" applyFont="1" applyFill="1" applyBorder="1" applyAlignment="1" applyProtection="1">
      <alignment horizontal="center" vertical="center" wrapText="1"/>
      <protection locked="0"/>
    </xf>
    <xf numFmtId="1" fontId="29" fillId="16" borderId="24" xfId="0" applyNumberFormat="1" applyFont="1" applyFill="1" applyBorder="1" applyAlignment="1" applyProtection="1">
      <alignment horizontal="center" vertical="center" wrapText="1"/>
      <protection locked="0"/>
    </xf>
    <xf numFmtId="0" fontId="29" fillId="16" borderId="26" xfId="0" applyFont="1" applyFill="1" applyBorder="1" applyAlignment="1" applyProtection="1">
      <alignment horizontal="center" vertical="center" wrapText="1"/>
      <protection locked="0"/>
    </xf>
    <xf numFmtId="0" fontId="41" fillId="0" borderId="10" xfId="24" applyBorder="1" applyAlignment="1" applyProtection="1">
      <alignment horizontal="center" vertical="top"/>
    </xf>
    <xf numFmtId="0" fontId="41" fillId="0" borderId="2" xfId="24" applyBorder="1" applyAlignment="1" applyProtection="1">
      <alignment horizontal="center" vertical="top"/>
    </xf>
    <xf numFmtId="0" fontId="41" fillId="0" borderId="3" xfId="24" applyBorder="1" applyAlignment="1" applyProtection="1">
      <alignment horizontal="center" vertical="top"/>
    </xf>
    <xf numFmtId="0" fontId="27" fillId="3" borderId="10" xfId="0" applyFont="1" applyFill="1" applyBorder="1" applyAlignment="1">
      <alignment horizontal="center" vertical="top" wrapText="1"/>
    </xf>
    <xf numFmtId="0" fontId="27" fillId="3" borderId="2" xfId="0" applyFont="1" applyFill="1" applyBorder="1" applyAlignment="1">
      <alignment horizontal="center" vertical="top" wrapText="1"/>
    </xf>
    <xf numFmtId="0" fontId="27" fillId="3" borderId="3" xfId="0" applyFont="1" applyFill="1" applyBorder="1" applyAlignment="1">
      <alignment horizontal="center" vertical="top" wrapText="1"/>
    </xf>
    <xf numFmtId="0" fontId="0" fillId="0" borderId="10"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2" fillId="0" borderId="1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0" fillId="0" borderId="10"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27" fillId="3" borderId="1" xfId="0" applyFont="1" applyFill="1" applyBorder="1" applyAlignment="1">
      <alignment horizontal="center" vertical="top" wrapText="1"/>
    </xf>
    <xf numFmtId="0" fontId="12" fillId="15" borderId="1" xfId="0" applyFont="1" applyFill="1" applyBorder="1" applyAlignment="1">
      <alignment horizontal="center" vertical="top"/>
    </xf>
    <xf numFmtId="0" fontId="0" fillId="15" borderId="1" xfId="0" applyFill="1" applyBorder="1" applyAlignment="1">
      <alignment horizontal="center" vertical="top"/>
    </xf>
    <xf numFmtId="0" fontId="21" fillId="15" borderId="1" xfId="0" applyFont="1" applyFill="1" applyBorder="1" applyAlignment="1">
      <alignment horizontal="center" vertical="top" wrapText="1"/>
    </xf>
    <xf numFmtId="0" fontId="0" fillId="0" borderId="1" xfId="0" applyBorder="1" applyAlignment="1">
      <alignment horizontal="center"/>
    </xf>
    <xf numFmtId="0" fontId="12" fillId="0" borderId="1" xfId="0" applyFont="1" applyFill="1" applyBorder="1" applyAlignment="1">
      <alignment horizontal="center" vertical="center" wrapText="1"/>
    </xf>
    <xf numFmtId="0" fontId="41" fillId="0" borderId="1" xfId="24" applyFill="1" applyBorder="1" applyAlignment="1" applyProtection="1">
      <alignment horizontal="center" vertical="top"/>
    </xf>
    <xf numFmtId="0" fontId="21" fillId="0" borderId="1" xfId="0" applyFont="1" applyFill="1" applyBorder="1" applyAlignment="1">
      <alignment horizontal="center" vertical="top" wrapText="1"/>
    </xf>
    <xf numFmtId="0" fontId="20"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0" fillId="0" borderId="1" xfId="0" applyFill="1" applyBorder="1" applyAlignment="1">
      <alignment horizontal="center" vertical="top"/>
    </xf>
    <xf numFmtId="0" fontId="12" fillId="0" borderId="1" xfId="0" applyFont="1" applyFill="1" applyBorder="1" applyAlignment="1">
      <alignment horizontal="left" vertical="top" wrapText="1"/>
    </xf>
    <xf numFmtId="0" fontId="41" fillId="14" borderId="1" xfId="24" applyFill="1" applyBorder="1" applyAlignment="1" applyProtection="1">
      <alignment horizontal="center" vertical="top"/>
    </xf>
    <xf numFmtId="0" fontId="21" fillId="14" borderId="1" xfId="0" applyFont="1" applyFill="1" applyBorder="1" applyAlignment="1">
      <alignment horizontal="center" vertical="top" wrapText="1"/>
    </xf>
    <xf numFmtId="0" fontId="12" fillId="0" borderId="1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6" fillId="2" borderId="1" xfId="10" applyFont="1" applyFill="1" applyBorder="1" applyAlignment="1">
      <alignment horizontal="left" vertical="center" wrapText="1"/>
    </xf>
    <xf numFmtId="0" fontId="0" fillId="14" borderId="1" xfId="0" applyFill="1" applyBorder="1" applyAlignment="1">
      <alignment horizontal="center" vertical="top"/>
    </xf>
    <xf numFmtId="0" fontId="27" fillId="14" borderId="1" xfId="0" applyFont="1" applyFill="1" applyBorder="1" applyAlignment="1">
      <alignment horizontal="center" vertical="top" wrapText="1"/>
    </xf>
    <xf numFmtId="0" fontId="12" fillId="3" borderId="1" xfId="0" applyFont="1" applyFill="1" applyBorder="1" applyAlignment="1">
      <alignment horizontal="left" vertical="center" wrapText="1"/>
    </xf>
    <xf numFmtId="0" fontId="12" fillId="0" borderId="1" xfId="0" applyFont="1" applyBorder="1" applyAlignment="1">
      <alignment horizontal="center" vertical="top"/>
    </xf>
    <xf numFmtId="0" fontId="0" fillId="0" borderId="1" xfId="0" applyBorder="1" applyAlignment="1">
      <alignment horizontal="center" vertical="top"/>
    </xf>
    <xf numFmtId="0" fontId="31" fillId="3"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41" fillId="0" borderId="1" xfId="24" applyBorder="1" applyAlignment="1" applyProtection="1">
      <alignment horizontal="center" vertical="top"/>
    </xf>
    <xf numFmtId="0" fontId="16" fillId="2" borderId="29" xfId="0" applyFont="1" applyFill="1" applyBorder="1" applyAlignment="1">
      <alignment horizontal="left" vertical="center" wrapText="1"/>
    </xf>
    <xf numFmtId="0" fontId="16" fillId="2" borderId="35" xfId="0" applyFont="1" applyFill="1" applyBorder="1" applyAlignment="1">
      <alignment horizontal="left" vertical="center" wrapText="1"/>
    </xf>
    <xf numFmtId="0" fontId="16" fillId="2" borderId="30" xfId="0"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41" fillId="0" borderId="1" xfId="24" applyBorder="1" applyAlignment="1" applyProtection="1">
      <alignment vertical="top"/>
    </xf>
    <xf numFmtId="0" fontId="12" fillId="14" borderId="1" xfId="0" applyFont="1" applyFill="1" applyBorder="1" applyAlignment="1">
      <alignment horizontal="center" vertical="top"/>
    </xf>
    <xf numFmtId="0" fontId="16" fillId="6" borderId="1"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18" fillId="11" borderId="1" xfId="0" applyFont="1" applyFill="1" applyBorder="1" applyAlignment="1">
      <alignment horizontal="center" vertical="top" wrapText="1"/>
    </xf>
    <xf numFmtId="0" fontId="12" fillId="0" borderId="1" xfId="0" applyNumberFormat="1" applyFont="1" applyFill="1" applyBorder="1" applyAlignment="1">
      <alignment vertical="center" wrapText="1"/>
    </xf>
    <xf numFmtId="0" fontId="16" fillId="2" borderId="7"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8" fillId="0" borderId="1" xfId="0" applyFont="1" applyBorder="1" applyAlignment="1">
      <alignment horizontal="center" vertical="top" wrapText="1"/>
    </xf>
    <xf numFmtId="0" fontId="17" fillId="0" borderId="10" xfId="0"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6" fillId="0" borderId="10"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2" fillId="0" borderId="10"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7" fillId="0" borderId="10" xfId="0" applyFont="1" applyFill="1" applyBorder="1" applyAlignment="1">
      <alignment horizontal="center" vertical="top" wrapText="1"/>
    </xf>
    <xf numFmtId="0" fontId="17" fillId="0" borderId="2" xfId="0" applyFont="1" applyFill="1" applyBorder="1" applyAlignment="1">
      <alignment horizontal="center" vertical="top" wrapText="1"/>
    </xf>
    <xf numFmtId="0" fontId="17" fillId="0" borderId="3" xfId="0" applyFont="1" applyFill="1" applyBorder="1" applyAlignment="1">
      <alignment horizontal="center" vertical="top" wrapText="1"/>
    </xf>
    <xf numFmtId="0" fontId="18" fillId="0" borderId="10" xfId="0"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6" fillId="4" borderId="9" xfId="24" applyFont="1" applyFill="1" applyBorder="1" applyAlignment="1" applyProtection="1">
      <alignment horizontal="left" vertical="top"/>
    </xf>
    <xf numFmtId="0" fontId="16" fillId="4" borderId="42" xfId="24" applyFont="1" applyFill="1" applyBorder="1" applyAlignment="1" applyProtection="1">
      <alignment horizontal="left" vertical="top"/>
    </xf>
    <xf numFmtId="0" fontId="16" fillId="4" borderId="8" xfId="24" applyFont="1" applyFill="1" applyBorder="1" applyAlignment="1" applyProtection="1">
      <alignment horizontal="left" vertical="top"/>
    </xf>
    <xf numFmtId="0" fontId="18" fillId="0" borderId="1" xfId="0" applyFont="1" applyFill="1" applyBorder="1" applyAlignment="1">
      <alignment horizontal="center" vertical="top" wrapText="1"/>
    </xf>
    <xf numFmtId="0" fontId="16"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7" fillId="0" borderId="1" xfId="0" applyFont="1" applyBorder="1" applyAlignment="1">
      <alignment horizontal="center" vertical="top" wrapText="1"/>
    </xf>
    <xf numFmtId="0" fontId="41" fillId="0" borderId="15" xfId="24" applyBorder="1" applyAlignment="1" applyProtection="1">
      <alignment horizontal="center" vertical="top"/>
    </xf>
    <xf numFmtId="0" fontId="41" fillId="0" borderId="7" xfId="24" applyBorder="1" applyAlignment="1" applyProtection="1">
      <alignment horizontal="center" vertical="top"/>
    </xf>
    <xf numFmtId="0" fontId="0" fillId="0" borderId="23" xfId="0" applyBorder="1" applyAlignment="1">
      <alignment horizontal="center"/>
    </xf>
    <xf numFmtId="0" fontId="0" fillId="0" borderId="7" xfId="0" applyBorder="1" applyAlignment="1">
      <alignment horizontal="center"/>
    </xf>
    <xf numFmtId="0" fontId="12" fillId="0" borderId="4" xfId="0" applyFont="1" applyFill="1" applyBorder="1" applyAlignment="1">
      <alignment vertical="center" wrapText="1"/>
    </xf>
    <xf numFmtId="0" fontId="12" fillId="0" borderId="10" xfId="0" applyFont="1" applyBorder="1" applyAlignment="1">
      <alignment horizontal="center" vertical="top"/>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5" fillId="2" borderId="27" xfId="0" applyFont="1" applyFill="1" applyBorder="1" applyAlignment="1">
      <alignment vertical="center" wrapText="1"/>
    </xf>
    <xf numFmtId="0" fontId="15" fillId="2" borderId="28" xfId="0" applyFont="1" applyFill="1" applyBorder="1" applyAlignment="1">
      <alignment vertical="center" wrapText="1"/>
    </xf>
    <xf numFmtId="0" fontId="12" fillId="0" borderId="10"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19" fillId="0" borderId="1" xfId="0" applyFont="1" applyFill="1" applyBorder="1" applyAlignment="1">
      <alignment horizontal="center" vertical="center" wrapText="1"/>
    </xf>
    <xf numFmtId="0" fontId="27" fillId="0" borderId="1" xfId="0" applyFont="1" applyFill="1" applyBorder="1" applyAlignment="1">
      <alignment horizontal="center" vertical="top" wrapText="1"/>
    </xf>
    <xf numFmtId="0" fontId="41" fillId="0" borderId="1" xfId="24" applyFill="1" applyBorder="1" applyAlignment="1" applyProtection="1">
      <alignment horizontal="center" vertical="center" wrapText="1"/>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15" fillId="0"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41" fillId="3" borderId="1" xfId="24" applyFill="1" applyBorder="1" applyAlignment="1" applyProtection="1">
      <alignment horizontal="center" vertical="top" wrapText="1"/>
    </xf>
    <xf numFmtId="0" fontId="12" fillId="0" borderId="10" xfId="0" applyNumberFormat="1" applyFont="1" applyFill="1" applyBorder="1" applyAlignment="1">
      <alignment horizontal="left" vertical="top" wrapText="1"/>
    </xf>
    <xf numFmtId="0" fontId="12" fillId="0" borderId="2" xfId="0" applyNumberFormat="1" applyFont="1" applyFill="1" applyBorder="1" applyAlignment="1">
      <alignment horizontal="left" vertical="top" wrapText="1"/>
    </xf>
    <xf numFmtId="0" fontId="12" fillId="0" borderId="3" xfId="0" applyNumberFormat="1" applyFont="1" applyFill="1" applyBorder="1" applyAlignment="1">
      <alignment horizontal="left" vertical="top" wrapText="1"/>
    </xf>
    <xf numFmtId="0" fontId="0" fillId="3" borderId="1" xfId="0" applyFill="1" applyBorder="1" applyAlignment="1">
      <alignment horizontal="center" vertical="top" wrapText="1"/>
    </xf>
    <xf numFmtId="17" fontId="12" fillId="0" borderId="10" xfId="0" applyNumberFormat="1" applyFont="1" applyFill="1" applyBorder="1" applyAlignment="1">
      <alignment horizontal="left" vertical="top" wrapText="1"/>
    </xf>
    <xf numFmtId="17" fontId="12" fillId="0" borderId="2" xfId="0" applyNumberFormat="1" applyFont="1" applyFill="1" applyBorder="1" applyAlignment="1">
      <alignment horizontal="left" vertical="top" wrapText="1"/>
    </xf>
    <xf numFmtId="17" fontId="12" fillId="0" borderId="3" xfId="0" applyNumberFormat="1" applyFont="1" applyFill="1" applyBorder="1" applyAlignment="1">
      <alignment horizontal="left" vertical="top" wrapText="1"/>
    </xf>
    <xf numFmtId="0" fontId="15" fillId="4" borderId="7" xfId="0" applyFont="1" applyFill="1" applyBorder="1" applyAlignment="1">
      <alignment horizontal="left" vertical="top" wrapText="1"/>
    </xf>
    <xf numFmtId="0" fontId="0" fillId="4" borderId="41" xfId="0" applyFill="1" applyBorder="1" applyAlignment="1">
      <alignment horizontal="left" vertical="top" wrapText="1"/>
    </xf>
    <xf numFmtId="0" fontId="0" fillId="4" borderId="4" xfId="0" applyFill="1" applyBorder="1" applyAlignment="1">
      <alignment horizontal="left" vertical="top" wrapText="1"/>
    </xf>
    <xf numFmtId="0" fontId="15" fillId="2" borderId="43"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36"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2" fillId="0" borderId="1" xfId="0" applyFont="1" applyBorder="1" applyAlignment="1">
      <alignment horizontal="center" vertical="top" wrapText="1"/>
    </xf>
    <xf numFmtId="0" fontId="12" fillId="0" borderId="10" xfId="0" applyFont="1" applyBorder="1" applyAlignment="1">
      <alignment horizontal="center" vertical="top" wrapText="1"/>
    </xf>
    <xf numFmtId="0" fontId="0" fillId="0" borderId="17" xfId="0" applyFill="1" applyBorder="1" applyAlignment="1">
      <alignment horizontal="left" vertical="top" wrapText="1"/>
    </xf>
    <xf numFmtId="0" fontId="15" fillId="2" borderId="21"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32" xfId="0" applyFont="1" applyFill="1" applyBorder="1" applyAlignment="1">
      <alignment horizontal="left" vertical="center" wrapText="1"/>
    </xf>
    <xf numFmtId="17" fontId="12" fillId="0" borderId="13" xfId="0" applyNumberFormat="1" applyFont="1" applyFill="1" applyBorder="1" applyAlignment="1">
      <alignment horizontal="left" vertical="top" wrapText="1"/>
    </xf>
    <xf numFmtId="17" fontId="12" fillId="0" borderId="17" xfId="0" applyNumberFormat="1" applyFont="1" applyFill="1" applyBorder="1" applyAlignment="1">
      <alignment horizontal="left" vertical="top" wrapText="1"/>
    </xf>
    <xf numFmtId="0" fontId="16" fillId="4" borderId="36" xfId="0" applyFont="1" applyFill="1" applyBorder="1" applyAlignment="1">
      <alignment horizontal="left"/>
    </xf>
    <xf numFmtId="0" fontId="16" fillId="4" borderId="0" xfId="0" applyFont="1" applyFill="1" applyBorder="1" applyAlignment="1">
      <alignment horizontal="left"/>
    </xf>
    <xf numFmtId="0" fontId="16" fillId="4" borderId="38" xfId="0" applyFont="1" applyFill="1" applyBorder="1" applyAlignment="1">
      <alignment horizontal="left"/>
    </xf>
    <xf numFmtId="0" fontId="16" fillId="4" borderId="30" xfId="0" applyFont="1" applyFill="1" applyBorder="1" applyAlignment="1">
      <alignment horizontal="left"/>
    </xf>
    <xf numFmtId="0" fontId="15" fillId="4" borderId="24" xfId="3" applyFont="1" applyFill="1" applyBorder="1" applyAlignment="1">
      <alignment horizontal="left" vertical="center" wrapText="1"/>
    </xf>
    <xf numFmtId="0" fontId="15" fillId="4" borderId="25" xfId="3" applyFont="1" applyFill="1" applyBorder="1" applyAlignment="1">
      <alignment horizontal="left" vertical="center" wrapText="1"/>
    </xf>
    <xf numFmtId="0" fontId="15" fillId="4" borderId="38" xfId="3" applyFont="1" applyFill="1" applyBorder="1" applyAlignment="1">
      <alignment horizontal="left" vertical="center" wrapText="1"/>
    </xf>
    <xf numFmtId="0" fontId="15" fillId="4" borderId="26" xfId="3" applyFont="1" applyFill="1" applyBorder="1" applyAlignment="1">
      <alignment horizontal="left" vertical="center" wrapText="1"/>
    </xf>
    <xf numFmtId="0" fontId="0" fillId="0" borderId="20" xfId="0" applyBorder="1" applyAlignment="1">
      <alignment horizontal="center" vertical="top"/>
    </xf>
    <xf numFmtId="0" fontId="12" fillId="0" borderId="20" xfId="0" applyFont="1" applyBorder="1" applyAlignment="1">
      <alignment horizontal="center" vertical="top" wrapText="1"/>
    </xf>
    <xf numFmtId="0" fontId="0" fillId="0" borderId="20" xfId="0" applyBorder="1" applyAlignment="1">
      <alignment horizontal="center"/>
    </xf>
    <xf numFmtId="0" fontId="12" fillId="0" borderId="13" xfId="0" applyFont="1" applyFill="1" applyBorder="1" applyAlignment="1">
      <alignment horizontal="left" vertical="top" wrapText="1"/>
    </xf>
    <xf numFmtId="0" fontId="15" fillId="4" borderId="16" xfId="3" applyFont="1" applyFill="1" applyBorder="1" applyAlignment="1">
      <alignment horizontal="left" vertical="center" wrapText="1"/>
    </xf>
    <xf numFmtId="0" fontId="15" fillId="4" borderId="17" xfId="3" applyFont="1" applyFill="1" applyBorder="1" applyAlignment="1">
      <alignment horizontal="left" vertical="center" wrapText="1"/>
    </xf>
    <xf numFmtId="0" fontId="15" fillId="4" borderId="18" xfId="3" applyFont="1" applyFill="1" applyBorder="1" applyAlignment="1">
      <alignment horizontal="left" vertical="center" wrapText="1"/>
    </xf>
    <xf numFmtId="0" fontId="12" fillId="0" borderId="3" xfId="0" applyFont="1" applyBorder="1" applyAlignment="1">
      <alignment horizontal="center" vertical="top" wrapText="1"/>
    </xf>
    <xf numFmtId="0" fontId="0" fillId="0" borderId="1" xfId="0" applyBorder="1" applyAlignment="1">
      <alignment horizontal="center" vertical="top" wrapText="1"/>
    </xf>
    <xf numFmtId="0" fontId="0" fillId="0" borderId="10" xfId="0" applyBorder="1" applyAlignment="1">
      <alignment horizontal="center" vertical="top" wrapText="1"/>
    </xf>
    <xf numFmtId="0" fontId="13" fillId="0" borderId="3" xfId="0" applyFont="1" applyBorder="1" applyAlignment="1">
      <alignment horizontal="center" vertical="top" wrapText="1"/>
    </xf>
    <xf numFmtId="3" fontId="23" fillId="0" borderId="1" xfId="3" applyNumberFormat="1" applyFont="1" applyFill="1" applyBorder="1" applyAlignment="1">
      <alignment horizontal="center" vertical="top" wrapText="1"/>
    </xf>
    <xf numFmtId="3" fontId="38" fillId="0" borderId="1" xfId="3" applyNumberFormat="1" applyFont="1" applyFill="1" applyBorder="1" applyAlignment="1">
      <alignment horizontal="center" vertical="top" wrapText="1"/>
    </xf>
    <xf numFmtId="3" fontId="39" fillId="0" borderId="10" xfId="3" applyNumberFormat="1" applyFont="1" applyFill="1" applyBorder="1" applyAlignment="1">
      <alignment horizontal="center" vertical="top" wrapText="1"/>
    </xf>
    <xf numFmtId="3" fontId="39" fillId="0" borderId="2" xfId="3" applyNumberFormat="1" applyFont="1" applyFill="1" applyBorder="1" applyAlignment="1">
      <alignment horizontal="center" vertical="top" wrapText="1"/>
    </xf>
    <xf numFmtId="3" fontId="39" fillId="0" borderId="3" xfId="3" applyNumberFormat="1" applyFont="1" applyFill="1" applyBorder="1" applyAlignment="1">
      <alignment horizontal="center" vertical="top" wrapText="1"/>
    </xf>
    <xf numFmtId="0" fontId="16" fillId="6" borderId="7" xfId="10" applyFont="1" applyFill="1" applyBorder="1" applyAlignment="1">
      <alignment horizontal="left" vertical="center" wrapText="1"/>
    </xf>
    <xf numFmtId="0" fontId="16" fillId="6" borderId="41" xfId="10" applyFont="1" applyFill="1" applyBorder="1" applyAlignment="1">
      <alignment horizontal="left" vertical="center" wrapText="1"/>
    </xf>
    <xf numFmtId="0" fontId="16" fillId="6" borderId="4" xfId="10" applyFont="1" applyFill="1" applyBorder="1" applyAlignment="1">
      <alignment horizontal="left" vertical="center" wrapText="1"/>
    </xf>
    <xf numFmtId="0" fontId="47" fillId="0" borderId="1" xfId="24" applyFont="1" applyFill="1" applyBorder="1" applyAlignment="1" applyProtection="1">
      <alignment horizontal="center" vertical="top"/>
    </xf>
    <xf numFmtId="0" fontId="12" fillId="0" borderId="1" xfId="0" applyFont="1" applyFill="1" applyBorder="1" applyAlignment="1">
      <alignment horizontal="center"/>
    </xf>
    <xf numFmtId="0" fontId="12" fillId="0" borderId="10" xfId="0" applyFont="1" applyFill="1" applyBorder="1" applyAlignment="1">
      <alignment horizontal="center"/>
    </xf>
    <xf numFmtId="0" fontId="12" fillId="0" borderId="2" xfId="0" applyFont="1" applyFill="1" applyBorder="1" applyAlignment="1">
      <alignment horizontal="center"/>
    </xf>
    <xf numFmtId="0" fontId="12" fillId="0" borderId="3" xfId="0" applyFont="1" applyFill="1" applyBorder="1" applyAlignment="1">
      <alignment horizontal="center"/>
    </xf>
    <xf numFmtId="0" fontId="27" fillId="0" borderId="10" xfId="0" applyFont="1" applyFill="1" applyBorder="1" applyAlignment="1">
      <alignment horizontal="center" vertical="top" wrapText="1"/>
    </xf>
    <xf numFmtId="0" fontId="27" fillId="0" borderId="2" xfId="0" applyFont="1" applyFill="1" applyBorder="1" applyAlignment="1">
      <alignment horizontal="center" vertical="top" wrapText="1"/>
    </xf>
    <xf numFmtId="0" fontId="27" fillId="0" borderId="3" xfId="0" applyFont="1" applyFill="1" applyBorder="1" applyAlignment="1">
      <alignment horizontal="center" vertical="top" wrapText="1"/>
    </xf>
    <xf numFmtId="0" fontId="12" fillId="0" borderId="10" xfId="0" applyFont="1" applyFill="1" applyBorder="1" applyAlignment="1">
      <alignment horizontal="center" vertical="top"/>
    </xf>
    <xf numFmtId="0" fontId="12" fillId="0" borderId="2" xfId="0" applyFont="1" applyFill="1" applyBorder="1" applyAlignment="1">
      <alignment horizontal="center" vertical="top"/>
    </xf>
    <xf numFmtId="0" fontId="12" fillId="0" borderId="3" xfId="0" applyFont="1" applyFill="1" applyBorder="1" applyAlignment="1">
      <alignment horizontal="center" vertical="top"/>
    </xf>
    <xf numFmtId="17" fontId="12" fillId="0" borderId="1" xfId="0" applyNumberFormat="1" applyFont="1" applyFill="1" applyBorder="1" applyAlignment="1">
      <alignment horizontal="left" vertical="top" wrapText="1"/>
    </xf>
  </cellXfs>
  <cellStyles count="31">
    <cellStyle name="Hyperlink" xfId="24" builtinId="8"/>
    <cellStyle name="Hyperlink 2" xfId="2"/>
    <cellStyle name="Hyperlink 3" xfId="29"/>
    <cellStyle name="Normal" xfId="0" builtinId="0"/>
    <cellStyle name="Normal 2" xfId="1"/>
    <cellStyle name="Normal 2 2" xfId="10"/>
    <cellStyle name="Normal 3" xfId="3"/>
    <cellStyle name="Normal 4" xfId="9"/>
    <cellStyle name="Normal 5" xfId="8"/>
    <cellStyle name="Normal 6" xfId="25"/>
    <cellStyle name="Normal 7" xfId="26"/>
    <cellStyle name="Normal 8" xfId="27"/>
    <cellStyle name="Normal 9" xfId="28"/>
    <cellStyle name="Percent" xfId="30" builtinId="5"/>
    <cellStyle name="Percent 2" xfId="4"/>
    <cellStyle name="Percent 2 2" xfId="5"/>
    <cellStyle name="Percent 2 2 2" xfId="6"/>
    <cellStyle name="Percent 2 2 2 2" xfId="7"/>
    <cellStyle name="Percent 2 2 2 2 2" xfId="15"/>
    <cellStyle name="Percent 2 2 2 2 3" xfId="19"/>
    <cellStyle name="Percent 2 2 2 2 4" xfId="23"/>
    <cellStyle name="Percent 2 2 2 3" xfId="14"/>
    <cellStyle name="Percent 2 2 2 4" xfId="18"/>
    <cellStyle name="Percent 2 2 2 5" xfId="22"/>
    <cellStyle name="Percent 2 2 3" xfId="13"/>
    <cellStyle name="Percent 2 2 4" xfId="17"/>
    <cellStyle name="Percent 2 2 5" xfId="21"/>
    <cellStyle name="Percent 2 3" xfId="12"/>
    <cellStyle name="Percent 2 4" xfId="16"/>
    <cellStyle name="Percent 2 5" xfId="20"/>
    <cellStyle name="Percent 3" xfId="11"/>
  </cellStyles>
  <dxfs count="2">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CCCCFF"/>
      <color rgb="FF9999FF"/>
      <color rgb="FF9966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Data!$O$5</c:f>
              <c:strCache>
                <c:ptCount val="1"/>
                <c:pt idx="0">
                  <c:v>Green Range</c:v>
                </c:pt>
              </c:strCache>
            </c:strRef>
          </c:tx>
          <c:spPr>
            <a:solidFill>
              <a:schemeClr val="accent3">
                <a:lumMod val="40000"/>
                <a:lumOff val="60000"/>
              </a:schemeClr>
            </a:solidFill>
            <a:ln>
              <a:noFill/>
            </a:ln>
          </c:spPr>
          <c:cat>
            <c:numRef>
              <c:f>Data!$A$19:$A$65</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Data!$O$19:$O$65</c:f>
              <c:numCache>
                <c:formatCode>0.00%</c:formatCode>
                <c:ptCount val="26"/>
                <c:pt idx="0">
                  <c:v>1E-3</c:v>
                </c:pt>
                <c:pt idx="1">
                  <c:v>1E-3</c:v>
                </c:pt>
                <c:pt idx="2">
                  <c:v>1E-3</c:v>
                </c:pt>
                <c:pt idx="3">
                  <c:v>1E-3</c:v>
                </c:pt>
                <c:pt idx="4">
                  <c:v>1E-3</c:v>
                </c:pt>
                <c:pt idx="5">
                  <c:v>1E-3</c:v>
                </c:pt>
                <c:pt idx="6">
                  <c:v>1E-3</c:v>
                </c:pt>
                <c:pt idx="7">
                  <c:v>1E-3</c:v>
                </c:pt>
                <c:pt idx="8">
                  <c:v>1E-3</c:v>
                </c:pt>
                <c:pt idx="9">
                  <c:v>1E-3</c:v>
                </c:pt>
                <c:pt idx="10">
                  <c:v>1E-3</c:v>
                </c:pt>
                <c:pt idx="11">
                  <c:v>1E-3</c:v>
                </c:pt>
                <c:pt idx="12">
                  <c:v>1E-3</c:v>
                </c:pt>
                <c:pt idx="13">
                  <c:v>1E-3</c:v>
                </c:pt>
                <c:pt idx="14">
                  <c:v>1E-3</c:v>
                </c:pt>
                <c:pt idx="15">
                  <c:v>1E-3</c:v>
                </c:pt>
                <c:pt idx="16">
                  <c:v>1E-3</c:v>
                </c:pt>
                <c:pt idx="17">
                  <c:v>1E-3</c:v>
                </c:pt>
                <c:pt idx="18">
                  <c:v>1E-3</c:v>
                </c:pt>
                <c:pt idx="19">
                  <c:v>1E-3</c:v>
                </c:pt>
                <c:pt idx="20">
                  <c:v>1E-3</c:v>
                </c:pt>
                <c:pt idx="21">
                  <c:v>1E-3</c:v>
                </c:pt>
                <c:pt idx="22">
                  <c:v>1E-3</c:v>
                </c:pt>
                <c:pt idx="23">
                  <c:v>1E-3</c:v>
                </c:pt>
                <c:pt idx="24">
                  <c:v>1E-3</c:v>
                </c:pt>
                <c:pt idx="25">
                  <c:v>1E-3</c:v>
                </c:pt>
              </c:numCache>
            </c:numRef>
          </c:val>
          <c:extLst>
            <c:ext xmlns:c16="http://schemas.microsoft.com/office/drawing/2014/chart" uri="{C3380CC4-5D6E-409C-BE32-E72D297353CC}">
              <c16:uniqueId val="{00000000-3185-4329-A1F0-40B8E6F8473B}"/>
            </c:ext>
          </c:extLst>
        </c:ser>
        <c:ser>
          <c:idx val="3"/>
          <c:order val="1"/>
          <c:tx>
            <c:strRef>
              <c:f>Data!$P$5</c:f>
              <c:strCache>
                <c:ptCount val="1"/>
                <c:pt idx="0">
                  <c:v>Amber Range</c:v>
                </c:pt>
              </c:strCache>
            </c:strRef>
          </c:tx>
          <c:spPr>
            <a:solidFill>
              <a:schemeClr val="accent6">
                <a:lumMod val="40000"/>
                <a:lumOff val="60000"/>
              </a:schemeClr>
            </a:solidFill>
            <a:ln>
              <a:noFill/>
            </a:ln>
          </c:spPr>
          <c:cat>
            <c:numRef>
              <c:f>Data!$A$19:$A$65</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Data!$P$19:$P$65</c:f>
              <c:numCache>
                <c:formatCode>0.00%</c:formatCode>
                <c:ptCount val="26"/>
                <c:pt idx="0">
                  <c:v>5.0000000000000001E-4</c:v>
                </c:pt>
                <c:pt idx="1">
                  <c:v>5.0000000000000001E-4</c:v>
                </c:pt>
                <c:pt idx="2">
                  <c:v>5.0000000000000001E-4</c:v>
                </c:pt>
                <c:pt idx="3">
                  <c:v>5.0000000000000001E-4</c:v>
                </c:pt>
                <c:pt idx="4">
                  <c:v>5.0000000000000001E-4</c:v>
                </c:pt>
                <c:pt idx="5">
                  <c:v>5.0000000000000001E-4</c:v>
                </c:pt>
                <c:pt idx="6">
                  <c:v>5.0000000000000001E-4</c:v>
                </c:pt>
                <c:pt idx="7">
                  <c:v>5.0000000000000001E-4</c:v>
                </c:pt>
                <c:pt idx="8">
                  <c:v>5.0000000000000001E-4</c:v>
                </c:pt>
                <c:pt idx="9">
                  <c:v>5.0000000000000001E-4</c:v>
                </c:pt>
                <c:pt idx="10">
                  <c:v>5.0000000000000001E-4</c:v>
                </c:pt>
                <c:pt idx="11">
                  <c:v>5.0000000000000001E-4</c:v>
                </c:pt>
                <c:pt idx="12">
                  <c:v>5.0000000000000001E-4</c:v>
                </c:pt>
                <c:pt idx="13">
                  <c:v>5.0000000000000001E-4</c:v>
                </c:pt>
                <c:pt idx="14">
                  <c:v>5.0000000000000001E-4</c:v>
                </c:pt>
                <c:pt idx="15">
                  <c:v>5.0000000000000001E-4</c:v>
                </c:pt>
                <c:pt idx="16">
                  <c:v>5.0000000000000001E-4</c:v>
                </c:pt>
                <c:pt idx="17">
                  <c:v>5.0000000000000001E-4</c:v>
                </c:pt>
                <c:pt idx="18">
                  <c:v>5.0000000000000001E-4</c:v>
                </c:pt>
                <c:pt idx="19">
                  <c:v>5.0000000000000001E-4</c:v>
                </c:pt>
                <c:pt idx="20">
                  <c:v>5.0000000000000001E-4</c:v>
                </c:pt>
                <c:pt idx="21">
                  <c:v>5.0000000000000001E-4</c:v>
                </c:pt>
                <c:pt idx="22">
                  <c:v>5.0000000000000001E-4</c:v>
                </c:pt>
                <c:pt idx="23">
                  <c:v>5.0000000000000001E-4</c:v>
                </c:pt>
                <c:pt idx="24">
                  <c:v>5.0000000000000001E-4</c:v>
                </c:pt>
                <c:pt idx="25">
                  <c:v>5.0000000000000001E-4</c:v>
                </c:pt>
              </c:numCache>
            </c:numRef>
          </c:val>
          <c:extLst>
            <c:ext xmlns:c16="http://schemas.microsoft.com/office/drawing/2014/chart" uri="{C3380CC4-5D6E-409C-BE32-E72D297353CC}">
              <c16:uniqueId val="{00000001-3185-4329-A1F0-40B8E6F8473B}"/>
            </c:ext>
          </c:extLst>
        </c:ser>
        <c:ser>
          <c:idx val="2"/>
          <c:order val="2"/>
          <c:tx>
            <c:strRef>
              <c:f>Data!$Q$5</c:f>
              <c:strCache>
                <c:ptCount val="1"/>
                <c:pt idx="0">
                  <c:v>Red Threshold</c:v>
                </c:pt>
              </c:strCache>
            </c:strRef>
          </c:tx>
          <c:spPr>
            <a:solidFill>
              <a:schemeClr val="accent2">
                <a:lumMod val="40000"/>
                <a:lumOff val="60000"/>
              </a:schemeClr>
            </a:solidFill>
            <a:ln>
              <a:noFill/>
            </a:ln>
          </c:spPr>
          <c:cat>
            <c:numRef>
              <c:f>Data!$A$19:$A$65</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Data!$Q$19:$Q$65</c:f>
              <c:numCache>
                <c:formatCode>0.00%</c:formatCode>
                <c:ptCount val="26"/>
                <c:pt idx="0">
                  <c:v>5.0000000000000001E-4</c:v>
                </c:pt>
                <c:pt idx="1">
                  <c:v>5.0000000000000001E-4</c:v>
                </c:pt>
                <c:pt idx="2">
                  <c:v>5.0000000000000001E-4</c:v>
                </c:pt>
                <c:pt idx="3">
                  <c:v>5.0000000000000001E-4</c:v>
                </c:pt>
                <c:pt idx="4">
                  <c:v>5.0000000000000001E-4</c:v>
                </c:pt>
                <c:pt idx="5">
                  <c:v>5.0000000000000001E-4</c:v>
                </c:pt>
                <c:pt idx="6">
                  <c:v>5.0000000000000001E-4</c:v>
                </c:pt>
                <c:pt idx="7">
                  <c:v>5.0000000000000001E-4</c:v>
                </c:pt>
                <c:pt idx="8">
                  <c:v>5.0000000000000001E-4</c:v>
                </c:pt>
                <c:pt idx="9">
                  <c:v>5.0000000000000001E-4</c:v>
                </c:pt>
                <c:pt idx="10">
                  <c:v>5.0000000000000001E-4</c:v>
                </c:pt>
                <c:pt idx="11">
                  <c:v>5.0000000000000001E-4</c:v>
                </c:pt>
                <c:pt idx="12">
                  <c:v>5.0000000000000001E-4</c:v>
                </c:pt>
                <c:pt idx="13">
                  <c:v>5.0000000000000001E-4</c:v>
                </c:pt>
                <c:pt idx="14">
                  <c:v>5.0000000000000001E-4</c:v>
                </c:pt>
                <c:pt idx="15">
                  <c:v>5.0000000000000001E-4</c:v>
                </c:pt>
                <c:pt idx="16">
                  <c:v>5.0000000000000001E-4</c:v>
                </c:pt>
                <c:pt idx="17">
                  <c:v>5.0000000000000001E-4</c:v>
                </c:pt>
                <c:pt idx="18">
                  <c:v>5.0000000000000001E-4</c:v>
                </c:pt>
                <c:pt idx="19">
                  <c:v>5.0000000000000001E-4</c:v>
                </c:pt>
                <c:pt idx="20">
                  <c:v>5.0000000000000001E-4</c:v>
                </c:pt>
                <c:pt idx="21">
                  <c:v>5.0000000000000001E-4</c:v>
                </c:pt>
                <c:pt idx="22">
                  <c:v>5.0000000000000001E-4</c:v>
                </c:pt>
                <c:pt idx="23">
                  <c:v>5.0000000000000001E-4</c:v>
                </c:pt>
                <c:pt idx="24">
                  <c:v>5.0000000000000001E-4</c:v>
                </c:pt>
                <c:pt idx="25">
                  <c:v>5.0000000000000001E-4</c:v>
                </c:pt>
              </c:numCache>
            </c:numRef>
          </c:val>
          <c:extLst>
            <c:ext xmlns:c16="http://schemas.microsoft.com/office/drawing/2014/chart" uri="{C3380CC4-5D6E-409C-BE32-E72D297353CC}">
              <c16:uniqueId val="{00000002-3185-4329-A1F0-40B8E6F8473B}"/>
            </c:ext>
          </c:extLst>
        </c:ser>
        <c:dLbls>
          <c:showLegendKey val="0"/>
          <c:showVal val="0"/>
          <c:showCatName val="0"/>
          <c:showSerName val="0"/>
          <c:showPercent val="0"/>
          <c:showBubbleSize val="0"/>
        </c:dLbls>
        <c:axId val="98257920"/>
        <c:axId val="98276096"/>
      </c:areaChart>
      <c:lineChart>
        <c:grouping val="standard"/>
        <c:varyColors val="0"/>
        <c:ser>
          <c:idx val="0"/>
          <c:order val="3"/>
          <c:tx>
            <c:strRef>
              <c:f>Data!$M$5</c:f>
              <c:strCache>
                <c:ptCount val="1"/>
                <c:pt idx="0">
                  <c:v>Number of Complaints as a percentage of patient activity</c:v>
                </c:pt>
              </c:strCache>
            </c:strRef>
          </c:tx>
          <c:spPr>
            <a:ln>
              <a:solidFill>
                <a:schemeClr val="tx1"/>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Data!$M$19:$M$65</c:f>
              <c:numCache>
                <c:formatCode>0.00%</c:formatCode>
                <c:ptCount val="26"/>
                <c:pt idx="0">
                  <c:v>1.5191796429927839E-3</c:v>
                </c:pt>
                <c:pt idx="1">
                  <c:v>1.0263929618768328E-3</c:v>
                </c:pt>
                <c:pt idx="2">
                  <c:v>1.0098095787651471E-3</c:v>
                </c:pt>
                <c:pt idx="3">
                  <c:v>1.2763241863433313E-3</c:v>
                </c:pt>
                <c:pt idx="4">
                  <c:v>8.1389039609332605E-4</c:v>
                </c:pt>
                <c:pt idx="5">
                  <c:v>7.6034063260340637E-4</c:v>
                </c:pt>
                <c:pt idx="6">
                  <c:v>1.1190376276402293E-3</c:v>
                </c:pt>
                <c:pt idx="7">
                  <c:v>9.1791240493050092E-4</c:v>
                </c:pt>
                <c:pt idx="8">
                  <c:v>7.595321282090232E-4</c:v>
                </c:pt>
                <c:pt idx="9">
                  <c:v>1.2313585989875496E-3</c:v>
                </c:pt>
                <c:pt idx="10">
                  <c:v>1.0675613847796249E-3</c:v>
                </c:pt>
                <c:pt idx="11">
                  <c:v>7.1377587437544611E-4</c:v>
                </c:pt>
                <c:pt idx="12">
                  <c:v>1.3127187864644108E-3</c:v>
                </c:pt>
                <c:pt idx="13">
                  <c:v>1.27000254000508E-3</c:v>
                </c:pt>
                <c:pt idx="14">
                  <c:v>4.1322314049586776E-4</c:v>
                </c:pt>
                <c:pt idx="15">
                  <c:v>8.063432334363661E-4</c:v>
                </c:pt>
                <c:pt idx="16">
                  <c:v>1.2315270935960591E-3</c:v>
                </c:pt>
                <c:pt idx="17">
                  <c:v>2.8316579357213649E-4</c:v>
                </c:pt>
                <c:pt idx="18">
                  <c:v>6.0291812371879902E-4</c:v>
                </c:pt>
                <c:pt idx="19">
                  <c:v>5.0043788314775431E-4</c:v>
                </c:pt>
                <c:pt idx="20">
                  <c:v>4.7930979389678862E-4</c:v>
                </c:pt>
                <c:pt idx="21">
                  <c:v>1.4757177354440569E-3</c:v>
                </c:pt>
                <c:pt idx="22">
                  <c:v>8.4853627492575306E-4</c:v>
                </c:pt>
                <c:pt idx="23">
                  <c:v>1.221597849987784E-3</c:v>
                </c:pt>
                <c:pt idx="24">
                  <c:v>1.1854583772391992E-3</c:v>
                </c:pt>
              </c:numCache>
            </c:numRef>
          </c:val>
          <c:smooth val="0"/>
          <c:extLst>
            <c:ext xmlns:c16="http://schemas.microsoft.com/office/drawing/2014/chart" uri="{C3380CC4-5D6E-409C-BE32-E72D297353CC}">
              <c16:uniqueId val="{00000003-3185-4329-A1F0-40B8E6F8473B}"/>
            </c:ext>
          </c:extLst>
        </c:ser>
        <c:dLbls>
          <c:showLegendKey val="0"/>
          <c:showVal val="0"/>
          <c:showCatName val="0"/>
          <c:showSerName val="0"/>
          <c:showPercent val="0"/>
          <c:showBubbleSize val="0"/>
        </c:dLbls>
        <c:marker val="1"/>
        <c:smooth val="0"/>
        <c:axId val="98257920"/>
        <c:axId val="98276096"/>
      </c:lineChart>
      <c:catAx>
        <c:axId val="98257920"/>
        <c:scaling>
          <c:orientation val="minMax"/>
        </c:scaling>
        <c:delete val="0"/>
        <c:axPos val="b"/>
        <c:numFmt formatCode="mmm\-yy" sourceLinked="1"/>
        <c:majorTickMark val="out"/>
        <c:minorTickMark val="none"/>
        <c:tickLblPos val="nextTo"/>
        <c:txPr>
          <a:bodyPr rot="-5400000" vert="horz"/>
          <a:lstStyle/>
          <a:p>
            <a:pPr>
              <a:defRPr/>
            </a:pPr>
            <a:endParaRPr lang="en-US"/>
          </a:p>
        </c:txPr>
        <c:crossAx val="98276096"/>
        <c:crosses val="autoZero"/>
        <c:auto val="1"/>
        <c:lblAlgn val="ctr"/>
        <c:lblOffset val="100"/>
        <c:noMultiLvlLbl val="0"/>
      </c:catAx>
      <c:valAx>
        <c:axId val="98276096"/>
        <c:scaling>
          <c:orientation val="minMax"/>
          <c:max val="2.0000000000000052E-3"/>
          <c:min val="0"/>
        </c:scaling>
        <c:delete val="0"/>
        <c:axPos val="l"/>
        <c:numFmt formatCode="0.00%" sourceLinked="1"/>
        <c:majorTickMark val="out"/>
        <c:minorTickMark val="none"/>
        <c:tickLblPos val="nextTo"/>
        <c:crossAx val="98257920"/>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16293264094104E-2"/>
          <c:y val="7.7100831146107524E-2"/>
          <c:w val="0.92963003684690004"/>
          <c:h val="0.64573490813651246"/>
        </c:manualLayout>
      </c:layout>
      <c:areaChart>
        <c:grouping val="stacked"/>
        <c:varyColors val="0"/>
        <c:ser>
          <c:idx val="1"/>
          <c:order val="0"/>
          <c:tx>
            <c:strRef>
              <c:f>Data!$BM$5</c:f>
              <c:strCache>
                <c:ptCount val="1"/>
                <c:pt idx="0">
                  <c:v>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Data!$BM$7:$BM$66</c:f>
              <c:numCache>
                <c:formatCode>0.00%</c:formatCode>
                <c:ptCount val="38"/>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4.0000000000000001E-3</c:v>
                </c:pt>
                <c:pt idx="35">
                  <c:v>4.0000000000000001E-3</c:v>
                </c:pt>
                <c:pt idx="36">
                  <c:v>4.0000000000000001E-3</c:v>
                </c:pt>
                <c:pt idx="37">
                  <c:v>4.0000000000000001E-3</c:v>
                </c:pt>
              </c:numCache>
            </c:numRef>
          </c:val>
          <c:extLst>
            <c:ext xmlns:c16="http://schemas.microsoft.com/office/drawing/2014/chart" uri="{C3380CC4-5D6E-409C-BE32-E72D297353CC}">
              <c16:uniqueId val="{00000000-B8B3-4D22-BE10-44011FC561F0}"/>
            </c:ext>
          </c:extLst>
        </c:ser>
        <c:ser>
          <c:idx val="3"/>
          <c:order val="1"/>
          <c:tx>
            <c:strRef>
              <c:f>Data!$BN$5</c:f>
              <c:strCache>
                <c:ptCount val="1"/>
                <c:pt idx="0">
                  <c:v>Amber Range</c:v>
                </c:pt>
              </c:strCache>
            </c:strRef>
          </c:tx>
          <c:spPr>
            <a:solidFill>
              <a:schemeClr val="accent6">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Data!$BN$7:$BN$66</c:f>
              <c:numCache>
                <c:formatCode>0.00%</c:formatCode>
                <c:ptCount val="38"/>
                <c:pt idx="0">
                  <c:v>2E-3</c:v>
                </c:pt>
                <c:pt idx="1">
                  <c:v>2E-3</c:v>
                </c:pt>
                <c:pt idx="2">
                  <c:v>2E-3</c:v>
                </c:pt>
                <c:pt idx="3">
                  <c:v>2E-3</c:v>
                </c:pt>
                <c:pt idx="4">
                  <c:v>2E-3</c:v>
                </c:pt>
                <c:pt idx="5">
                  <c:v>2E-3</c:v>
                </c:pt>
                <c:pt idx="6">
                  <c:v>2E-3</c:v>
                </c:pt>
                <c:pt idx="7">
                  <c:v>2E-3</c:v>
                </c:pt>
                <c:pt idx="8">
                  <c:v>2E-3</c:v>
                </c:pt>
                <c:pt idx="9">
                  <c:v>2E-3</c:v>
                </c:pt>
                <c:pt idx="10">
                  <c:v>2E-3</c:v>
                </c:pt>
                <c:pt idx="11">
                  <c:v>2E-3</c:v>
                </c:pt>
                <c:pt idx="12">
                  <c:v>2E-3</c:v>
                </c:pt>
                <c:pt idx="13">
                  <c:v>2E-3</c:v>
                </c:pt>
                <c:pt idx="14">
                  <c:v>2E-3</c:v>
                </c:pt>
                <c:pt idx="15">
                  <c:v>2E-3</c:v>
                </c:pt>
                <c:pt idx="16">
                  <c:v>2E-3</c:v>
                </c:pt>
                <c:pt idx="17">
                  <c:v>2E-3</c:v>
                </c:pt>
                <c:pt idx="18">
                  <c:v>2E-3</c:v>
                </c:pt>
                <c:pt idx="19">
                  <c:v>2E-3</c:v>
                </c:pt>
                <c:pt idx="20">
                  <c:v>2E-3</c:v>
                </c:pt>
                <c:pt idx="21">
                  <c:v>2E-3</c:v>
                </c:pt>
                <c:pt idx="22">
                  <c:v>2E-3</c:v>
                </c:pt>
                <c:pt idx="23">
                  <c:v>2E-3</c:v>
                </c:pt>
                <c:pt idx="24">
                  <c:v>2E-3</c:v>
                </c:pt>
                <c:pt idx="25">
                  <c:v>2E-3</c:v>
                </c:pt>
                <c:pt idx="26">
                  <c:v>2E-3</c:v>
                </c:pt>
                <c:pt idx="27">
                  <c:v>2E-3</c:v>
                </c:pt>
                <c:pt idx="28">
                  <c:v>2E-3</c:v>
                </c:pt>
                <c:pt idx="29">
                  <c:v>2E-3</c:v>
                </c:pt>
                <c:pt idx="30">
                  <c:v>2E-3</c:v>
                </c:pt>
                <c:pt idx="31">
                  <c:v>2E-3</c:v>
                </c:pt>
                <c:pt idx="32">
                  <c:v>2E-3</c:v>
                </c:pt>
                <c:pt idx="33">
                  <c:v>2E-3</c:v>
                </c:pt>
                <c:pt idx="34">
                  <c:v>2E-3</c:v>
                </c:pt>
                <c:pt idx="35">
                  <c:v>2E-3</c:v>
                </c:pt>
                <c:pt idx="36">
                  <c:v>2E-3</c:v>
                </c:pt>
                <c:pt idx="37">
                  <c:v>2E-3</c:v>
                </c:pt>
              </c:numCache>
            </c:numRef>
          </c:val>
          <c:extLst>
            <c:ext xmlns:c16="http://schemas.microsoft.com/office/drawing/2014/chart" uri="{C3380CC4-5D6E-409C-BE32-E72D297353CC}">
              <c16:uniqueId val="{00000001-B8B3-4D22-BE10-44011FC561F0}"/>
            </c:ext>
          </c:extLst>
        </c:ser>
        <c:ser>
          <c:idx val="2"/>
          <c:order val="2"/>
          <c:tx>
            <c:strRef>
              <c:f>Data!$BO$5</c:f>
              <c:strCache>
                <c:ptCount val="1"/>
                <c:pt idx="0">
                  <c:v>Red Range</c:v>
                </c:pt>
              </c:strCache>
            </c:strRef>
          </c:tx>
          <c:spPr>
            <a:solidFill>
              <a:srgbClr val="C0504D">
                <a:lumMod val="40000"/>
                <a:lumOff val="60000"/>
              </a:srgb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Data!$BO$7:$BO$66</c:f>
              <c:numCache>
                <c:formatCode>0.00%</c:formatCode>
                <c:ptCount val="38"/>
                <c:pt idx="0">
                  <c:v>1E-3</c:v>
                </c:pt>
                <c:pt idx="1">
                  <c:v>1E-3</c:v>
                </c:pt>
                <c:pt idx="2">
                  <c:v>1E-3</c:v>
                </c:pt>
                <c:pt idx="3">
                  <c:v>1E-3</c:v>
                </c:pt>
                <c:pt idx="4">
                  <c:v>1E-3</c:v>
                </c:pt>
                <c:pt idx="5">
                  <c:v>1E-3</c:v>
                </c:pt>
                <c:pt idx="6">
                  <c:v>1E-3</c:v>
                </c:pt>
                <c:pt idx="7">
                  <c:v>1E-3</c:v>
                </c:pt>
                <c:pt idx="8">
                  <c:v>1E-3</c:v>
                </c:pt>
                <c:pt idx="9">
                  <c:v>1E-3</c:v>
                </c:pt>
                <c:pt idx="10">
                  <c:v>1E-3</c:v>
                </c:pt>
                <c:pt idx="11">
                  <c:v>1E-3</c:v>
                </c:pt>
                <c:pt idx="12">
                  <c:v>1E-3</c:v>
                </c:pt>
                <c:pt idx="13">
                  <c:v>1E-3</c:v>
                </c:pt>
                <c:pt idx="14">
                  <c:v>1E-3</c:v>
                </c:pt>
                <c:pt idx="15">
                  <c:v>1E-3</c:v>
                </c:pt>
                <c:pt idx="16">
                  <c:v>1E-3</c:v>
                </c:pt>
                <c:pt idx="17">
                  <c:v>1E-3</c:v>
                </c:pt>
                <c:pt idx="18">
                  <c:v>1E-3</c:v>
                </c:pt>
                <c:pt idx="19">
                  <c:v>1E-3</c:v>
                </c:pt>
                <c:pt idx="20">
                  <c:v>1E-3</c:v>
                </c:pt>
                <c:pt idx="21">
                  <c:v>1E-3</c:v>
                </c:pt>
                <c:pt idx="22">
                  <c:v>1E-3</c:v>
                </c:pt>
                <c:pt idx="23">
                  <c:v>1E-3</c:v>
                </c:pt>
                <c:pt idx="24">
                  <c:v>1E-3</c:v>
                </c:pt>
                <c:pt idx="25">
                  <c:v>1E-3</c:v>
                </c:pt>
                <c:pt idx="26">
                  <c:v>1E-3</c:v>
                </c:pt>
                <c:pt idx="27">
                  <c:v>1E-3</c:v>
                </c:pt>
                <c:pt idx="28">
                  <c:v>1E-3</c:v>
                </c:pt>
                <c:pt idx="29">
                  <c:v>1E-3</c:v>
                </c:pt>
                <c:pt idx="30">
                  <c:v>1E-3</c:v>
                </c:pt>
                <c:pt idx="31">
                  <c:v>1E-3</c:v>
                </c:pt>
                <c:pt idx="32">
                  <c:v>1E-3</c:v>
                </c:pt>
                <c:pt idx="33">
                  <c:v>1E-3</c:v>
                </c:pt>
                <c:pt idx="34">
                  <c:v>1E-3</c:v>
                </c:pt>
                <c:pt idx="35">
                  <c:v>1E-3</c:v>
                </c:pt>
                <c:pt idx="36">
                  <c:v>1E-3</c:v>
                </c:pt>
                <c:pt idx="37">
                  <c:v>1E-3</c:v>
                </c:pt>
              </c:numCache>
            </c:numRef>
          </c:val>
          <c:extLst>
            <c:ext xmlns:c16="http://schemas.microsoft.com/office/drawing/2014/chart" uri="{C3380CC4-5D6E-409C-BE32-E72D297353CC}">
              <c16:uniqueId val="{00000002-B8B3-4D22-BE10-44011FC561F0}"/>
            </c:ext>
          </c:extLst>
        </c:ser>
        <c:dLbls>
          <c:showLegendKey val="0"/>
          <c:showVal val="0"/>
          <c:showCatName val="0"/>
          <c:showSerName val="0"/>
          <c:showPercent val="0"/>
          <c:showBubbleSize val="0"/>
        </c:dLbls>
        <c:axId val="108821888"/>
        <c:axId val="108840064"/>
      </c:areaChart>
      <c:lineChart>
        <c:grouping val="standard"/>
        <c:varyColors val="0"/>
        <c:ser>
          <c:idx val="0"/>
          <c:order val="3"/>
          <c:tx>
            <c:strRef>
              <c:f>Data!$BL$5</c:f>
              <c:strCache>
                <c:ptCount val="1"/>
                <c:pt idx="0">
                  <c:v>Grievances as a percentage of headcount</c:v>
                </c:pt>
              </c:strCache>
            </c:strRef>
          </c:tx>
          <c:spPr>
            <a:ln>
              <a:solidFill>
                <a:schemeClr val="tx1"/>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Data!$BL$7:$BL$66</c:f>
              <c:numCache>
                <c:formatCode>0.00%</c:formatCode>
                <c:ptCount val="38"/>
                <c:pt idx="2">
                  <c:v>5.0000000000000001E-4</c:v>
                </c:pt>
                <c:pt idx="5">
                  <c:v>2.2000000000000001E-3</c:v>
                </c:pt>
                <c:pt idx="8">
                  <c:v>0</c:v>
                </c:pt>
                <c:pt idx="11">
                  <c:v>0</c:v>
                </c:pt>
                <c:pt idx="14">
                  <c:v>0</c:v>
                </c:pt>
                <c:pt idx="17">
                  <c:v>0</c:v>
                </c:pt>
                <c:pt idx="20">
                  <c:v>0</c:v>
                </c:pt>
                <c:pt idx="23">
                  <c:v>5.0000000000000001E-4</c:v>
                </c:pt>
                <c:pt idx="26">
                  <c:v>0</c:v>
                </c:pt>
                <c:pt idx="29">
                  <c:v>5.54016620498615E-4</c:v>
                </c:pt>
                <c:pt idx="32">
                  <c:v>5.4824561403508769E-4</c:v>
                </c:pt>
                <c:pt idx="35">
                  <c:v>0</c:v>
                </c:pt>
                <c:pt idx="36">
                  <c:v>0</c:v>
                </c:pt>
                <c:pt idx="37">
                  <c:v>0</c:v>
                </c:pt>
              </c:numCache>
            </c:numRef>
          </c:val>
          <c:smooth val="0"/>
          <c:extLst>
            <c:ext xmlns:c16="http://schemas.microsoft.com/office/drawing/2014/chart" uri="{C3380CC4-5D6E-409C-BE32-E72D297353CC}">
              <c16:uniqueId val="{00000003-B8B3-4D22-BE10-44011FC561F0}"/>
            </c:ext>
          </c:extLst>
        </c:ser>
        <c:dLbls>
          <c:showLegendKey val="0"/>
          <c:showVal val="0"/>
          <c:showCatName val="0"/>
          <c:showSerName val="0"/>
          <c:showPercent val="0"/>
          <c:showBubbleSize val="0"/>
        </c:dLbls>
        <c:marker val="1"/>
        <c:smooth val="0"/>
        <c:axId val="108821888"/>
        <c:axId val="108840064"/>
      </c:lineChart>
      <c:dateAx>
        <c:axId val="108821888"/>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08840064"/>
        <c:crosses val="autoZero"/>
        <c:auto val="1"/>
        <c:lblOffset val="100"/>
        <c:baseTimeUnit val="months"/>
      </c:dateAx>
      <c:valAx>
        <c:axId val="108840064"/>
        <c:scaling>
          <c:orientation val="minMax"/>
          <c:max val="7.0000000000000114E-3"/>
          <c:min val="0"/>
        </c:scaling>
        <c:delete val="0"/>
        <c:axPos val="l"/>
        <c:numFmt formatCode="0.00%" sourceLinked="0"/>
        <c:majorTickMark val="out"/>
        <c:minorTickMark val="none"/>
        <c:tickLblPos val="nextTo"/>
        <c:crossAx val="108821888"/>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Data!$BY$5</c:f>
              <c:strCache>
                <c:ptCount val="1"/>
                <c:pt idx="0">
                  <c:v>Green Tolerance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Data!$BY$7:$BY$66</c:f>
              <c:numCache>
                <c:formatCode>0.00%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0-F84B-439D-A35A-EB36E4437039}"/>
            </c:ext>
          </c:extLst>
        </c:ser>
        <c:ser>
          <c:idx val="2"/>
          <c:order val="2"/>
          <c:tx>
            <c:strRef>
              <c:f>Data!$BZ$5</c:f>
              <c:strCache>
                <c:ptCount val="1"/>
                <c:pt idx="0">
                  <c:v>Red Tolerance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Data!$BZ$7:$BZ$66</c:f>
              <c:numCache>
                <c:formatCode>0.00%</c:formatCode>
                <c:ptCount val="38"/>
                <c:pt idx="0">
                  <c:v>0.06</c:v>
                </c:pt>
                <c:pt idx="1">
                  <c:v>0.06</c:v>
                </c:pt>
                <c:pt idx="2">
                  <c:v>0.06</c:v>
                </c:pt>
                <c:pt idx="3">
                  <c:v>0.06</c:v>
                </c:pt>
                <c:pt idx="4">
                  <c:v>0.06</c:v>
                </c:pt>
                <c:pt idx="5">
                  <c:v>0.06</c:v>
                </c:pt>
                <c:pt idx="6">
                  <c:v>0.06</c:v>
                </c:pt>
                <c:pt idx="7">
                  <c:v>0.06</c:v>
                </c:pt>
                <c:pt idx="8">
                  <c:v>0.06</c:v>
                </c:pt>
                <c:pt idx="9">
                  <c:v>0.06</c:v>
                </c:pt>
                <c:pt idx="10">
                  <c:v>0.06</c:v>
                </c:pt>
                <c:pt idx="11">
                  <c:v>0.06</c:v>
                </c:pt>
                <c:pt idx="12">
                  <c:v>0.06</c:v>
                </c:pt>
                <c:pt idx="13">
                  <c:v>0.06</c:v>
                </c:pt>
                <c:pt idx="14">
                  <c:v>0.06</c:v>
                </c:pt>
                <c:pt idx="15">
                  <c:v>0.06</c:v>
                </c:pt>
                <c:pt idx="16">
                  <c:v>0.06</c:v>
                </c:pt>
                <c:pt idx="17">
                  <c:v>0.06</c:v>
                </c:pt>
                <c:pt idx="18">
                  <c:v>0.06</c:v>
                </c:pt>
                <c:pt idx="19">
                  <c:v>0.06</c:v>
                </c:pt>
                <c:pt idx="20">
                  <c:v>0.06</c:v>
                </c:pt>
                <c:pt idx="21">
                  <c:v>0.06</c:v>
                </c:pt>
                <c:pt idx="22">
                  <c:v>0.06</c:v>
                </c:pt>
                <c:pt idx="23">
                  <c:v>0.06</c:v>
                </c:pt>
                <c:pt idx="24">
                  <c:v>0.06</c:v>
                </c:pt>
                <c:pt idx="25">
                  <c:v>0.06</c:v>
                </c:pt>
                <c:pt idx="26">
                  <c:v>0.06</c:v>
                </c:pt>
                <c:pt idx="27">
                  <c:v>0.06</c:v>
                </c:pt>
                <c:pt idx="28">
                  <c:v>0.06</c:v>
                </c:pt>
                <c:pt idx="29">
                  <c:v>0.06</c:v>
                </c:pt>
                <c:pt idx="30">
                  <c:v>0.06</c:v>
                </c:pt>
                <c:pt idx="31">
                  <c:v>0.06</c:v>
                </c:pt>
                <c:pt idx="32">
                  <c:v>0.06</c:v>
                </c:pt>
                <c:pt idx="33">
                  <c:v>0.06</c:v>
                </c:pt>
                <c:pt idx="34">
                  <c:v>0.06</c:v>
                </c:pt>
                <c:pt idx="35">
                  <c:v>0.06</c:v>
                </c:pt>
                <c:pt idx="36">
                  <c:v>0.06</c:v>
                </c:pt>
                <c:pt idx="37">
                  <c:v>0.06</c:v>
                </c:pt>
              </c:numCache>
            </c:numRef>
          </c:val>
          <c:extLst>
            <c:ext xmlns:c16="http://schemas.microsoft.com/office/drawing/2014/chart" uri="{C3380CC4-5D6E-409C-BE32-E72D297353CC}">
              <c16:uniqueId val="{00000001-F84B-439D-A35A-EB36E4437039}"/>
            </c:ext>
          </c:extLst>
        </c:ser>
        <c:dLbls>
          <c:showLegendKey val="0"/>
          <c:showVal val="0"/>
          <c:showCatName val="0"/>
          <c:showSerName val="0"/>
          <c:showPercent val="0"/>
          <c:showBubbleSize val="0"/>
        </c:dLbls>
        <c:axId val="108765952"/>
        <c:axId val="108767488"/>
      </c:areaChart>
      <c:lineChart>
        <c:grouping val="standard"/>
        <c:varyColors val="0"/>
        <c:ser>
          <c:idx val="0"/>
          <c:order val="1"/>
          <c:tx>
            <c:strRef>
              <c:f>Data!$BT$5</c:f>
              <c:strCache>
                <c:ptCount val="1"/>
                <c:pt idx="0">
                  <c:v>SWISS Sickness Absence Rate</c:v>
                </c:pt>
              </c:strCache>
            </c:strRef>
          </c:tx>
          <c:spPr>
            <a:ln>
              <a:solidFill>
                <a:schemeClr val="tx1"/>
              </a:solidFill>
            </a:ln>
          </c:spPr>
          <c:dLbls>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Data!$BT$7:$BT$66</c:f>
              <c:numCache>
                <c:formatCode>0.00%</c:formatCode>
                <c:ptCount val="38"/>
                <c:pt idx="0">
                  <c:v>4.2500000000000003E-2</c:v>
                </c:pt>
                <c:pt idx="1">
                  <c:v>3.95E-2</c:v>
                </c:pt>
                <c:pt idx="2">
                  <c:v>4.4600000000000001E-2</c:v>
                </c:pt>
                <c:pt idx="3">
                  <c:v>4.1300000000000003E-2</c:v>
                </c:pt>
                <c:pt idx="4">
                  <c:v>4.3299999999999998E-2</c:v>
                </c:pt>
                <c:pt idx="5">
                  <c:v>5.0900000000000001E-2</c:v>
                </c:pt>
                <c:pt idx="6">
                  <c:v>4.2799999999999998E-2</c:v>
                </c:pt>
                <c:pt idx="7">
                  <c:v>5.33E-2</c:v>
                </c:pt>
                <c:pt idx="8">
                  <c:v>4.6600000000000003E-2</c:v>
                </c:pt>
                <c:pt idx="9">
                  <c:v>5.3100000000000001E-2</c:v>
                </c:pt>
                <c:pt idx="10">
                  <c:v>4.3799999999999999E-2</c:v>
                </c:pt>
                <c:pt idx="11">
                  <c:v>4.2999999999999997E-2</c:v>
                </c:pt>
                <c:pt idx="12">
                  <c:v>4.0300000000000002E-2</c:v>
                </c:pt>
                <c:pt idx="13">
                  <c:v>5.3699999999999998E-2</c:v>
                </c:pt>
                <c:pt idx="14">
                  <c:v>4.9799999999999997E-2</c:v>
                </c:pt>
                <c:pt idx="15">
                  <c:v>4.82E-2</c:v>
                </c:pt>
                <c:pt idx="16">
                  <c:v>4.9000000000000002E-2</c:v>
                </c:pt>
                <c:pt idx="17">
                  <c:v>4.3499999999999997E-2</c:v>
                </c:pt>
                <c:pt idx="18">
                  <c:v>5.0200000000000002E-2</c:v>
                </c:pt>
                <c:pt idx="19">
                  <c:v>5.3199999999999997E-2</c:v>
                </c:pt>
                <c:pt idx="20">
                  <c:v>5.5100000000000003E-2</c:v>
                </c:pt>
                <c:pt idx="21">
                  <c:v>5.4800000000000001E-2</c:v>
                </c:pt>
                <c:pt idx="22">
                  <c:v>4.7800000000000002E-2</c:v>
                </c:pt>
                <c:pt idx="23">
                  <c:v>5.4899999999999997E-2</c:v>
                </c:pt>
                <c:pt idx="24">
                  <c:v>4.7800000000000002E-2</c:v>
                </c:pt>
                <c:pt idx="25">
                  <c:v>5.3699999999999998E-2</c:v>
                </c:pt>
                <c:pt idx="26">
                  <c:v>5.0999999999999997E-2</c:v>
                </c:pt>
                <c:pt idx="27">
                  <c:v>4.9599999999999998E-2</c:v>
                </c:pt>
                <c:pt idx="28">
                  <c:v>4.8800000000000003E-2</c:v>
                </c:pt>
                <c:pt idx="29">
                  <c:v>4.7399999999999998E-2</c:v>
                </c:pt>
                <c:pt idx="30">
                  <c:v>5.3400000000000003E-2</c:v>
                </c:pt>
                <c:pt idx="31">
                  <c:v>4.6600000000000003E-2</c:v>
                </c:pt>
                <c:pt idx="32">
                  <c:v>4.8800000000000003E-2</c:v>
                </c:pt>
                <c:pt idx="33">
                  <c:v>5.1999999999999998E-2</c:v>
                </c:pt>
                <c:pt idx="34">
                  <c:v>4.5499999999999999E-2</c:v>
                </c:pt>
                <c:pt idx="35">
                  <c:v>4.48E-2</c:v>
                </c:pt>
                <c:pt idx="36">
                  <c:v>4.2799999999999998E-2</c:v>
                </c:pt>
              </c:numCache>
            </c:numRef>
          </c:val>
          <c:smooth val="0"/>
          <c:extLst>
            <c:ext xmlns:c16="http://schemas.microsoft.com/office/drawing/2014/chart" uri="{C3380CC4-5D6E-409C-BE32-E72D297353CC}">
              <c16:uniqueId val="{00000002-F84B-439D-A35A-EB36E4437039}"/>
            </c:ext>
          </c:extLst>
        </c:ser>
        <c:dLbls>
          <c:showLegendKey val="0"/>
          <c:showVal val="0"/>
          <c:showCatName val="0"/>
          <c:showSerName val="0"/>
          <c:showPercent val="0"/>
          <c:showBubbleSize val="0"/>
        </c:dLbls>
        <c:marker val="1"/>
        <c:smooth val="0"/>
        <c:axId val="108765952"/>
        <c:axId val="108767488"/>
      </c:lineChart>
      <c:dateAx>
        <c:axId val="108765952"/>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08767488"/>
        <c:crosses val="autoZero"/>
        <c:auto val="1"/>
        <c:lblOffset val="100"/>
        <c:baseTimeUnit val="months"/>
      </c:dateAx>
      <c:valAx>
        <c:axId val="108767488"/>
        <c:scaling>
          <c:orientation val="minMax"/>
          <c:max val="6.0000000000000032E-2"/>
        </c:scaling>
        <c:delete val="0"/>
        <c:axPos val="l"/>
        <c:numFmt formatCode="0.00%" sourceLinked="1"/>
        <c:majorTickMark val="out"/>
        <c:minorTickMark val="none"/>
        <c:tickLblPos val="nextTo"/>
        <c:crossAx val="108765952"/>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3793257050184E-2"/>
          <c:y val="7.0156386701662299E-2"/>
          <c:w val="0.92963003684690004"/>
          <c:h val="0.64573490813651302"/>
        </c:manualLayout>
      </c:layout>
      <c:areaChart>
        <c:grouping val="stacked"/>
        <c:varyColors val="0"/>
        <c:ser>
          <c:idx val="1"/>
          <c:order val="0"/>
          <c:tx>
            <c:strRef>
              <c:f>Data!$CL$5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Data!$CL$7:$CL$66</c:f>
              <c:numCache>
                <c:formatCode>0%</c:formatCode>
                <c:ptCount val="38"/>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c:v>
                </c:pt>
                <c:pt idx="25">
                  <c:v>0.8</c:v>
                </c:pt>
                <c:pt idx="26">
                  <c:v>0.8</c:v>
                </c:pt>
                <c:pt idx="27">
                  <c:v>0.8</c:v>
                </c:pt>
                <c:pt idx="28">
                  <c:v>0.8</c:v>
                </c:pt>
                <c:pt idx="29">
                  <c:v>0.8</c:v>
                </c:pt>
                <c:pt idx="30">
                  <c:v>0.8</c:v>
                </c:pt>
                <c:pt idx="31">
                  <c:v>0.8</c:v>
                </c:pt>
                <c:pt idx="32">
                  <c:v>0.8</c:v>
                </c:pt>
                <c:pt idx="33">
                  <c:v>0.8</c:v>
                </c:pt>
                <c:pt idx="34">
                  <c:v>0.8</c:v>
                </c:pt>
                <c:pt idx="35">
                  <c:v>0.8</c:v>
                </c:pt>
                <c:pt idx="36">
                  <c:v>0.8</c:v>
                </c:pt>
                <c:pt idx="37">
                  <c:v>0.8</c:v>
                </c:pt>
              </c:numCache>
            </c:numRef>
          </c:val>
          <c:extLst>
            <c:ext xmlns:c16="http://schemas.microsoft.com/office/drawing/2014/chart" uri="{C3380CC4-5D6E-409C-BE32-E72D297353CC}">
              <c16:uniqueId val="{00000000-2522-4129-9E36-4DAC8DCDB4E6}"/>
            </c:ext>
          </c:extLst>
        </c:ser>
        <c:ser>
          <c:idx val="0"/>
          <c:order val="2"/>
          <c:tx>
            <c:strRef>
              <c:f>Data!$CM$5</c:f>
              <c:strCache>
                <c:ptCount val="1"/>
                <c:pt idx="0">
                  <c:v>Green Threshold</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Data!$CM$7:$CM$66</c:f>
              <c:numCache>
                <c:formatCode>0%</c:formatCode>
                <c:ptCount val="38"/>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pt idx="37">
                  <c:v>0.2</c:v>
                </c:pt>
              </c:numCache>
            </c:numRef>
          </c:val>
          <c:extLst>
            <c:ext xmlns:c16="http://schemas.microsoft.com/office/drawing/2014/chart" uri="{C3380CC4-5D6E-409C-BE32-E72D297353CC}">
              <c16:uniqueId val="{00000001-2522-4129-9E36-4DAC8DCDB4E6}"/>
            </c:ext>
          </c:extLst>
        </c:ser>
        <c:dLbls>
          <c:showLegendKey val="0"/>
          <c:showVal val="0"/>
          <c:showCatName val="0"/>
          <c:showSerName val="0"/>
          <c:showPercent val="0"/>
          <c:showBubbleSize val="0"/>
        </c:dLbls>
        <c:axId val="109645824"/>
        <c:axId val="109647360"/>
      </c:areaChart>
      <c:lineChart>
        <c:grouping val="standard"/>
        <c:varyColors val="0"/>
        <c:ser>
          <c:idx val="2"/>
          <c:order val="1"/>
          <c:tx>
            <c:strRef>
              <c:f>Data!$CK$5</c:f>
              <c:strCache>
                <c:ptCount val="1"/>
                <c:pt idx="0">
                  <c:v>TURAS (eKSF until Jun 2018) PDR completion Rate</c:v>
                </c:pt>
              </c:strCache>
            </c:strRef>
          </c:tx>
          <c:spPr>
            <a:ln>
              <a:solidFill>
                <a:schemeClr val="tx1"/>
              </a:solidFill>
            </a:ln>
          </c:spPr>
          <c:marker>
            <c:symbol val="diamond"/>
            <c:size val="7"/>
            <c:spPr>
              <a:solidFill>
                <a:schemeClr val="accent1"/>
              </a:solidFill>
              <a:ln>
                <a:solidFill>
                  <a:srgbClr val="4F81BD"/>
                </a:solidFill>
              </a:ln>
            </c:spPr>
          </c:marker>
          <c:dPt>
            <c:idx val="25"/>
            <c:marker>
              <c:symbol val="none"/>
            </c:marker>
            <c:bubble3D val="0"/>
            <c:spPr>
              <a:ln>
                <a:noFill/>
              </a:ln>
            </c:spPr>
            <c:extLst>
              <c:ext xmlns:c16="http://schemas.microsoft.com/office/drawing/2014/chart" uri="{C3380CC4-5D6E-409C-BE32-E72D297353CC}">
                <c16:uniqueId val="{00000003-2522-4129-9E36-4DAC8DCDB4E6}"/>
              </c:ext>
            </c:extLst>
          </c:dPt>
          <c:dPt>
            <c:idx val="36"/>
            <c:bubble3D val="0"/>
            <c:spPr>
              <a:ln>
                <a:noFill/>
              </a:ln>
            </c:spPr>
            <c:extLst>
              <c:ext xmlns:c16="http://schemas.microsoft.com/office/drawing/2014/chart" uri="{C3380CC4-5D6E-409C-BE32-E72D297353CC}">
                <c16:uniqueId val="{00000004-2522-4129-9E36-4DAC8DCDB4E6}"/>
              </c:ext>
            </c:extLst>
          </c:dPt>
          <c:dLbls>
            <c:dLbl>
              <c:idx val="25"/>
              <c:layout>
                <c:manualLayout>
                  <c:x val="-5.746153911212247E-2"/>
                  <c:y val="-0.18892333770778733"/>
                </c:manualLayout>
              </c:layout>
              <c:tx>
                <c:rich>
                  <a:bodyPr rot="0" vert="horz"/>
                  <a:lstStyle/>
                  <a:p>
                    <a:pPr>
                      <a:defRPr/>
                    </a:pPr>
                    <a:r>
                      <a:rPr lang="en-US"/>
                      <a:t>Transfer</a:t>
                    </a:r>
                    <a:r>
                      <a:rPr lang="en-US" baseline="0"/>
                      <a:t> from E-KSF to TURAS. Reporting unavailable from Feb-18 to Mar-19.</a:t>
                    </a:r>
                    <a:endParaRPr lang="en-US"/>
                  </a:p>
                </c:rich>
              </c:tx>
              <c:spPr>
                <a:ln w="6350">
                  <a:solidFill>
                    <a:sysClr val="windowText" lastClr="000000"/>
                  </a:solidFill>
                  <a:prstDash val="dash"/>
                </a:ln>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22-4129-9E36-4DAC8DCDB4E6}"/>
                </c:ext>
              </c:extLst>
            </c:dLbl>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Data!$CK$7:$CK$66</c:f>
              <c:numCache>
                <c:formatCode>General</c:formatCode>
                <c:ptCount val="38"/>
                <c:pt idx="2" formatCode="0.0%">
                  <c:v>0.74170000000000003</c:v>
                </c:pt>
                <c:pt idx="5" formatCode="0%">
                  <c:v>0.71</c:v>
                </c:pt>
                <c:pt idx="8" formatCode="0%">
                  <c:v>0.67</c:v>
                </c:pt>
                <c:pt idx="11" formatCode="0%">
                  <c:v>0.84</c:v>
                </c:pt>
                <c:pt idx="12" formatCode="0%">
                  <c:v>0.81359999999999999</c:v>
                </c:pt>
                <c:pt idx="13" formatCode="0%">
                  <c:v>0.76300000000000001</c:v>
                </c:pt>
                <c:pt idx="14" formatCode="0%">
                  <c:v>0.76529999999999998</c:v>
                </c:pt>
                <c:pt idx="15" formatCode="0%">
                  <c:v>0.76</c:v>
                </c:pt>
                <c:pt idx="16" formatCode="0%">
                  <c:v>0.78</c:v>
                </c:pt>
                <c:pt idx="17" formatCode="0%">
                  <c:v>0.74</c:v>
                </c:pt>
                <c:pt idx="18" formatCode="0%">
                  <c:v>0.74</c:v>
                </c:pt>
                <c:pt idx="19" formatCode="0%">
                  <c:v>0.72</c:v>
                </c:pt>
                <c:pt idx="20" formatCode="0%">
                  <c:v>0.76</c:v>
                </c:pt>
                <c:pt idx="21" formatCode="0%">
                  <c:v>0.9</c:v>
                </c:pt>
                <c:pt idx="36" formatCode="0%">
                  <c:v>0.55000000000000004</c:v>
                </c:pt>
                <c:pt idx="37" formatCode="0%">
                  <c:v>0.64</c:v>
                </c:pt>
              </c:numCache>
            </c:numRef>
          </c:val>
          <c:smooth val="0"/>
          <c:extLst>
            <c:ext xmlns:c16="http://schemas.microsoft.com/office/drawing/2014/chart" uri="{C3380CC4-5D6E-409C-BE32-E72D297353CC}">
              <c16:uniqueId val="{00000005-2522-4129-9E36-4DAC8DCDB4E6}"/>
            </c:ext>
          </c:extLst>
        </c:ser>
        <c:dLbls>
          <c:showLegendKey val="0"/>
          <c:showVal val="0"/>
          <c:showCatName val="0"/>
          <c:showSerName val="0"/>
          <c:showPercent val="0"/>
          <c:showBubbleSize val="0"/>
        </c:dLbls>
        <c:marker val="1"/>
        <c:smooth val="0"/>
        <c:axId val="109645824"/>
        <c:axId val="109647360"/>
      </c:lineChart>
      <c:dateAx>
        <c:axId val="109645824"/>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09647360"/>
        <c:crosses val="autoZero"/>
        <c:auto val="1"/>
        <c:lblOffset val="100"/>
        <c:baseTimeUnit val="months"/>
      </c:dateAx>
      <c:valAx>
        <c:axId val="109647360"/>
        <c:scaling>
          <c:orientation val="minMax"/>
          <c:max val="1"/>
        </c:scaling>
        <c:delete val="0"/>
        <c:axPos val="l"/>
        <c:numFmt formatCode="0%" sourceLinked="0"/>
        <c:majorTickMark val="out"/>
        <c:minorTickMark val="none"/>
        <c:tickLblPos val="nextTo"/>
        <c:crossAx val="109645824"/>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3793257050184E-2"/>
          <c:y val="7.0156386701662299E-2"/>
          <c:w val="0.92963003684690004"/>
          <c:h val="0.64573490813651324"/>
        </c:manualLayout>
      </c:layout>
      <c:areaChart>
        <c:grouping val="stacked"/>
        <c:varyColors val="0"/>
        <c:ser>
          <c:idx val="3"/>
          <c:order val="0"/>
          <c:tx>
            <c:strRef>
              <c:f>Data!$CR$5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Data!$CR$7:$CR$66</c:f>
              <c:numCache>
                <c:formatCode>0.0%</c:formatCode>
                <c:ptCount val="38"/>
                <c:pt idx="0">
                  <c:v>0.05</c:v>
                </c:pt>
                <c:pt idx="1">
                  <c:v>0.1</c:v>
                </c:pt>
                <c:pt idx="2">
                  <c:v>0.15</c:v>
                </c:pt>
                <c:pt idx="3">
                  <c:v>0.2</c:v>
                </c:pt>
                <c:pt idx="4">
                  <c:v>0.27500000000000002</c:v>
                </c:pt>
                <c:pt idx="5">
                  <c:v>0.35</c:v>
                </c:pt>
                <c:pt idx="6">
                  <c:v>0.42499999999999999</c:v>
                </c:pt>
                <c:pt idx="7">
                  <c:v>0.5</c:v>
                </c:pt>
                <c:pt idx="8">
                  <c:v>0.6</c:v>
                </c:pt>
                <c:pt idx="9">
                  <c:v>0.7</c:v>
                </c:pt>
                <c:pt idx="10">
                  <c:v>0.8</c:v>
                </c:pt>
                <c:pt idx="11">
                  <c:v>0.9</c:v>
                </c:pt>
                <c:pt idx="12">
                  <c:v>0.05</c:v>
                </c:pt>
                <c:pt idx="13">
                  <c:v>0.1</c:v>
                </c:pt>
                <c:pt idx="14">
                  <c:v>0.15</c:v>
                </c:pt>
                <c:pt idx="15">
                  <c:v>0.2</c:v>
                </c:pt>
                <c:pt idx="16">
                  <c:v>0.27500000000000002</c:v>
                </c:pt>
                <c:pt idx="17">
                  <c:v>0.35</c:v>
                </c:pt>
                <c:pt idx="18">
                  <c:v>0.42499999999999999</c:v>
                </c:pt>
                <c:pt idx="19">
                  <c:v>0.5</c:v>
                </c:pt>
                <c:pt idx="20">
                  <c:v>0.6</c:v>
                </c:pt>
                <c:pt idx="21">
                  <c:v>0.7</c:v>
                </c:pt>
                <c:pt idx="22">
                  <c:v>0.8</c:v>
                </c:pt>
                <c:pt idx="23">
                  <c:v>0.9</c:v>
                </c:pt>
                <c:pt idx="24">
                  <c:v>0.05</c:v>
                </c:pt>
                <c:pt idx="25">
                  <c:v>0.1</c:v>
                </c:pt>
                <c:pt idx="26">
                  <c:v>0.15</c:v>
                </c:pt>
                <c:pt idx="27">
                  <c:v>0.2</c:v>
                </c:pt>
                <c:pt idx="28">
                  <c:v>0.27500000000000002</c:v>
                </c:pt>
                <c:pt idx="29">
                  <c:v>0.35</c:v>
                </c:pt>
                <c:pt idx="30">
                  <c:v>0.42499999999999999</c:v>
                </c:pt>
                <c:pt idx="31">
                  <c:v>0.5</c:v>
                </c:pt>
                <c:pt idx="32">
                  <c:v>0.6</c:v>
                </c:pt>
                <c:pt idx="33">
                  <c:v>0.7</c:v>
                </c:pt>
                <c:pt idx="34">
                  <c:v>0.8</c:v>
                </c:pt>
                <c:pt idx="35">
                  <c:v>0.9</c:v>
                </c:pt>
                <c:pt idx="36">
                  <c:v>0.05</c:v>
                </c:pt>
                <c:pt idx="37">
                  <c:v>0.1</c:v>
                </c:pt>
              </c:numCache>
            </c:numRef>
          </c:val>
          <c:extLst>
            <c:ext xmlns:c16="http://schemas.microsoft.com/office/drawing/2014/chart" uri="{C3380CC4-5D6E-409C-BE32-E72D297353CC}">
              <c16:uniqueId val="{00000000-2DA6-4E94-B9C3-5141A218EC8D}"/>
            </c:ext>
          </c:extLst>
        </c:ser>
        <c:ser>
          <c:idx val="2"/>
          <c:order val="1"/>
          <c:tx>
            <c:strRef>
              <c:f>Data!$CS$5</c:f>
              <c:strCache>
                <c:ptCount val="1"/>
                <c:pt idx="0">
                  <c:v>Amber Range</c:v>
                </c:pt>
              </c:strCache>
            </c:strRef>
          </c:tx>
          <c:spPr>
            <a:solidFill>
              <a:schemeClr val="accent6">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Data!$CS$7:$CS$66</c:f>
              <c:numCache>
                <c:formatCode>0.0%</c:formatCode>
                <c:ptCount val="38"/>
                <c:pt idx="0">
                  <c:v>9.5000000000000001E-2</c:v>
                </c:pt>
                <c:pt idx="1">
                  <c:v>9.5000000000000001E-2</c:v>
                </c:pt>
                <c:pt idx="2">
                  <c:v>9.5000000000000001E-2</c:v>
                </c:pt>
                <c:pt idx="3">
                  <c:v>9.5000000000000001E-2</c:v>
                </c:pt>
                <c:pt idx="4">
                  <c:v>9.5000000000000001E-2</c:v>
                </c:pt>
                <c:pt idx="5">
                  <c:v>9.5000000000000001E-2</c:v>
                </c:pt>
                <c:pt idx="6">
                  <c:v>9.5000000000000001E-2</c:v>
                </c:pt>
                <c:pt idx="7">
                  <c:v>9.5000000000000001E-2</c:v>
                </c:pt>
                <c:pt idx="8">
                  <c:v>9.5000000000000001E-2</c:v>
                </c:pt>
                <c:pt idx="9">
                  <c:v>9.5000000000000001E-2</c:v>
                </c:pt>
                <c:pt idx="10">
                  <c:v>9.5000000000000001E-2</c:v>
                </c:pt>
                <c:pt idx="11">
                  <c:v>9.5000000000000001E-2</c:v>
                </c:pt>
                <c:pt idx="12">
                  <c:v>9.5000000000000001E-2</c:v>
                </c:pt>
                <c:pt idx="13">
                  <c:v>9.5000000000000001E-2</c:v>
                </c:pt>
                <c:pt idx="14">
                  <c:v>9.5000000000000001E-2</c:v>
                </c:pt>
                <c:pt idx="15">
                  <c:v>9.5000000000000001E-2</c:v>
                </c:pt>
                <c:pt idx="16">
                  <c:v>9.5000000000000001E-2</c:v>
                </c:pt>
                <c:pt idx="17">
                  <c:v>9.5000000000000001E-2</c:v>
                </c:pt>
                <c:pt idx="18">
                  <c:v>9.5000000000000001E-2</c:v>
                </c:pt>
                <c:pt idx="19">
                  <c:v>9.5000000000000001E-2</c:v>
                </c:pt>
                <c:pt idx="20">
                  <c:v>9.5000000000000001E-2</c:v>
                </c:pt>
                <c:pt idx="21">
                  <c:v>9.5000000000000001E-2</c:v>
                </c:pt>
                <c:pt idx="22">
                  <c:v>9.5000000000000001E-2</c:v>
                </c:pt>
                <c:pt idx="23">
                  <c:v>9.5000000000000001E-2</c:v>
                </c:pt>
                <c:pt idx="24">
                  <c:v>9.5000000000000001E-2</c:v>
                </c:pt>
                <c:pt idx="25">
                  <c:v>9.5000000000000001E-2</c:v>
                </c:pt>
                <c:pt idx="26">
                  <c:v>9.5000000000000001E-2</c:v>
                </c:pt>
                <c:pt idx="27">
                  <c:v>9.5000000000000001E-2</c:v>
                </c:pt>
                <c:pt idx="28">
                  <c:v>9.5000000000000001E-2</c:v>
                </c:pt>
                <c:pt idx="29">
                  <c:v>9.5000000000000001E-2</c:v>
                </c:pt>
                <c:pt idx="30">
                  <c:v>9.5000000000000001E-2</c:v>
                </c:pt>
                <c:pt idx="31">
                  <c:v>9.5000000000000001E-2</c:v>
                </c:pt>
                <c:pt idx="32">
                  <c:v>9.5000000000000001E-2</c:v>
                </c:pt>
                <c:pt idx="33">
                  <c:v>9.5000000000000001E-2</c:v>
                </c:pt>
                <c:pt idx="34">
                  <c:v>9.5000000000000001E-2</c:v>
                </c:pt>
                <c:pt idx="35">
                  <c:v>9.5000000000000001E-2</c:v>
                </c:pt>
                <c:pt idx="36">
                  <c:v>9.5000000000000001E-2</c:v>
                </c:pt>
                <c:pt idx="37">
                  <c:v>9.5000000000000001E-2</c:v>
                </c:pt>
              </c:numCache>
            </c:numRef>
          </c:val>
          <c:extLst>
            <c:ext xmlns:c16="http://schemas.microsoft.com/office/drawing/2014/chart" uri="{C3380CC4-5D6E-409C-BE32-E72D297353CC}">
              <c16:uniqueId val="{00000001-2DA6-4E94-B9C3-5141A218EC8D}"/>
            </c:ext>
          </c:extLst>
        </c:ser>
        <c:ser>
          <c:idx val="1"/>
          <c:order val="2"/>
          <c:tx>
            <c:strRef>
              <c:f>Data!$CT$5</c:f>
              <c:strCache>
                <c:ptCount val="1"/>
                <c:pt idx="0">
                  <c:v>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Data!$CT$7:$CT$66</c:f>
              <c:numCache>
                <c:formatCode>0.0%</c:formatCode>
                <c:ptCount val="38"/>
                <c:pt idx="0">
                  <c:v>0.85499999999999998</c:v>
                </c:pt>
                <c:pt idx="1">
                  <c:v>0.80500000000000005</c:v>
                </c:pt>
                <c:pt idx="2">
                  <c:v>0.755</c:v>
                </c:pt>
                <c:pt idx="3">
                  <c:v>0.70500000000000007</c:v>
                </c:pt>
                <c:pt idx="4">
                  <c:v>0.63</c:v>
                </c:pt>
                <c:pt idx="5">
                  <c:v>0.55500000000000005</c:v>
                </c:pt>
                <c:pt idx="6">
                  <c:v>0.48000000000000004</c:v>
                </c:pt>
                <c:pt idx="7">
                  <c:v>0.40500000000000003</c:v>
                </c:pt>
                <c:pt idx="8">
                  <c:v>0.30500000000000005</c:v>
                </c:pt>
                <c:pt idx="9">
                  <c:v>0.20500000000000007</c:v>
                </c:pt>
                <c:pt idx="10">
                  <c:v>0.10499999999999998</c:v>
                </c:pt>
                <c:pt idx="11">
                  <c:v>5.0000000000000044E-3</c:v>
                </c:pt>
                <c:pt idx="12">
                  <c:v>0.85499999999999998</c:v>
                </c:pt>
                <c:pt idx="13">
                  <c:v>0.80500000000000005</c:v>
                </c:pt>
                <c:pt idx="14">
                  <c:v>0.755</c:v>
                </c:pt>
                <c:pt idx="15">
                  <c:v>0.70500000000000007</c:v>
                </c:pt>
                <c:pt idx="16">
                  <c:v>0.63</c:v>
                </c:pt>
                <c:pt idx="17">
                  <c:v>0.55500000000000005</c:v>
                </c:pt>
                <c:pt idx="18">
                  <c:v>0.48000000000000004</c:v>
                </c:pt>
                <c:pt idx="19">
                  <c:v>0.40500000000000003</c:v>
                </c:pt>
                <c:pt idx="20">
                  <c:v>0.30500000000000005</c:v>
                </c:pt>
                <c:pt idx="21">
                  <c:v>0.20500000000000007</c:v>
                </c:pt>
                <c:pt idx="22">
                  <c:v>0.10499999999999998</c:v>
                </c:pt>
                <c:pt idx="23">
                  <c:v>5.0000000000000044E-3</c:v>
                </c:pt>
                <c:pt idx="24">
                  <c:v>0.85499999999999998</c:v>
                </c:pt>
                <c:pt idx="25">
                  <c:v>0.80500000000000005</c:v>
                </c:pt>
                <c:pt idx="26">
                  <c:v>0.755</c:v>
                </c:pt>
                <c:pt idx="27">
                  <c:v>0.70500000000000007</c:v>
                </c:pt>
                <c:pt idx="28">
                  <c:v>0.63</c:v>
                </c:pt>
                <c:pt idx="29">
                  <c:v>0.55500000000000005</c:v>
                </c:pt>
                <c:pt idx="30">
                  <c:v>0.48000000000000004</c:v>
                </c:pt>
                <c:pt idx="31">
                  <c:v>0.40500000000000003</c:v>
                </c:pt>
                <c:pt idx="32">
                  <c:v>0.30500000000000005</c:v>
                </c:pt>
                <c:pt idx="33">
                  <c:v>0.20500000000000007</c:v>
                </c:pt>
                <c:pt idx="34">
                  <c:v>0.10499999999999998</c:v>
                </c:pt>
                <c:pt idx="35">
                  <c:v>5.0000000000000044E-3</c:v>
                </c:pt>
                <c:pt idx="36">
                  <c:v>0.85499999999999998</c:v>
                </c:pt>
                <c:pt idx="37">
                  <c:v>0.80500000000000005</c:v>
                </c:pt>
              </c:numCache>
            </c:numRef>
          </c:val>
          <c:extLst>
            <c:ext xmlns:c16="http://schemas.microsoft.com/office/drawing/2014/chart" uri="{C3380CC4-5D6E-409C-BE32-E72D297353CC}">
              <c16:uniqueId val="{00000002-2DA6-4E94-B9C3-5141A218EC8D}"/>
            </c:ext>
          </c:extLst>
        </c:ser>
        <c:dLbls>
          <c:showLegendKey val="0"/>
          <c:showVal val="0"/>
          <c:showCatName val="0"/>
          <c:showSerName val="0"/>
          <c:showPercent val="0"/>
          <c:showBubbleSize val="0"/>
        </c:dLbls>
        <c:axId val="109696128"/>
        <c:axId val="109697664"/>
      </c:areaChart>
      <c:lineChart>
        <c:grouping val="standard"/>
        <c:varyColors val="0"/>
        <c:ser>
          <c:idx val="0"/>
          <c:order val="3"/>
          <c:tx>
            <c:strRef>
              <c:f>Data!$CU$5</c:f>
              <c:strCache>
                <c:ptCount val="1"/>
                <c:pt idx="0">
                  <c:v>percentage of completed medical appraisal interviews</c:v>
                </c:pt>
              </c:strCache>
            </c:strRef>
          </c:tx>
          <c:spPr>
            <a:ln>
              <a:solidFill>
                <a:schemeClr val="tx1"/>
              </a:solidFill>
            </a:ln>
          </c:spPr>
          <c:dPt>
            <c:idx val="3"/>
            <c:bubble3D val="0"/>
            <c:spPr>
              <a:ln>
                <a:noFill/>
              </a:ln>
            </c:spPr>
            <c:extLst>
              <c:ext xmlns:c16="http://schemas.microsoft.com/office/drawing/2014/chart" uri="{C3380CC4-5D6E-409C-BE32-E72D297353CC}">
                <c16:uniqueId val="{00000003-2DA6-4E94-B9C3-5141A218EC8D}"/>
              </c:ext>
            </c:extLst>
          </c:dPt>
          <c:dPt>
            <c:idx val="6"/>
            <c:bubble3D val="0"/>
            <c:spPr>
              <a:ln>
                <a:noFill/>
              </a:ln>
            </c:spPr>
            <c:extLst>
              <c:ext xmlns:c16="http://schemas.microsoft.com/office/drawing/2014/chart" uri="{C3380CC4-5D6E-409C-BE32-E72D297353CC}">
                <c16:uniqueId val="{00000004-2DA6-4E94-B9C3-5141A218EC8D}"/>
              </c:ext>
            </c:extLst>
          </c:dPt>
          <c:dPt>
            <c:idx val="15"/>
            <c:bubble3D val="0"/>
            <c:spPr>
              <a:ln>
                <a:noFill/>
              </a:ln>
            </c:spPr>
            <c:extLst>
              <c:ext xmlns:c16="http://schemas.microsoft.com/office/drawing/2014/chart" uri="{C3380CC4-5D6E-409C-BE32-E72D297353CC}">
                <c16:uniqueId val="{00000005-2DA6-4E94-B9C3-5141A218EC8D}"/>
              </c:ext>
            </c:extLst>
          </c:dPt>
          <c:dPt>
            <c:idx val="27"/>
            <c:bubble3D val="0"/>
            <c:spPr>
              <a:ln>
                <a:noFill/>
              </a:ln>
            </c:spPr>
            <c:extLst>
              <c:ext xmlns:c16="http://schemas.microsoft.com/office/drawing/2014/chart" uri="{C3380CC4-5D6E-409C-BE32-E72D297353CC}">
                <c16:uniqueId val="{00000006-2DA6-4E94-B9C3-5141A218EC8D}"/>
              </c:ext>
            </c:extLst>
          </c:dPt>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Data!$CU$7:$CU$66</c:f>
              <c:numCache>
                <c:formatCode>0.0%</c:formatCode>
                <c:ptCount val="38"/>
                <c:pt idx="3">
                  <c:v>0.3</c:v>
                </c:pt>
                <c:pt idx="7">
                  <c:v>0.58299999999999996</c:v>
                </c:pt>
                <c:pt idx="11">
                  <c:v>0.92600000000000005</c:v>
                </c:pt>
                <c:pt idx="15">
                  <c:v>0.25700000000000001</c:v>
                </c:pt>
                <c:pt idx="19">
                  <c:v>0.248</c:v>
                </c:pt>
                <c:pt idx="23">
                  <c:v>0.89100000000000001</c:v>
                </c:pt>
                <c:pt idx="27">
                  <c:v>1.4925373134328358E-2</c:v>
                </c:pt>
                <c:pt idx="31">
                  <c:v>0.17741935483870969</c:v>
                </c:pt>
                <c:pt idx="35">
                  <c:v>0.66666666666666663</c:v>
                </c:pt>
              </c:numCache>
            </c:numRef>
          </c:val>
          <c:smooth val="0"/>
          <c:extLst>
            <c:ext xmlns:c16="http://schemas.microsoft.com/office/drawing/2014/chart" uri="{C3380CC4-5D6E-409C-BE32-E72D297353CC}">
              <c16:uniqueId val="{00000007-2DA6-4E94-B9C3-5141A218EC8D}"/>
            </c:ext>
          </c:extLst>
        </c:ser>
        <c:dLbls>
          <c:showLegendKey val="0"/>
          <c:showVal val="0"/>
          <c:showCatName val="0"/>
          <c:showSerName val="0"/>
          <c:showPercent val="0"/>
          <c:showBubbleSize val="0"/>
        </c:dLbls>
        <c:marker val="1"/>
        <c:smooth val="0"/>
        <c:axId val="109696128"/>
        <c:axId val="109697664"/>
      </c:lineChart>
      <c:dateAx>
        <c:axId val="109696128"/>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09697664"/>
        <c:crosses val="autoZero"/>
        <c:auto val="1"/>
        <c:lblOffset val="100"/>
        <c:baseTimeUnit val="months"/>
      </c:dateAx>
      <c:valAx>
        <c:axId val="109697664"/>
        <c:scaling>
          <c:orientation val="minMax"/>
          <c:max val="1"/>
        </c:scaling>
        <c:delete val="0"/>
        <c:axPos val="l"/>
        <c:numFmt formatCode="0%" sourceLinked="0"/>
        <c:majorTickMark val="out"/>
        <c:minorTickMark val="none"/>
        <c:tickLblPos val="nextTo"/>
        <c:crossAx val="109696128"/>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729489640862571E-2"/>
          <c:y val="7.0156386701662299E-2"/>
          <c:w val="0.92963003684690004"/>
          <c:h val="0.64573490813651346"/>
        </c:manualLayout>
      </c:layout>
      <c:areaChart>
        <c:grouping val="standard"/>
        <c:varyColors val="0"/>
        <c:ser>
          <c:idx val="2"/>
          <c:order val="0"/>
          <c:tx>
            <c:strRef>
              <c:f>Data!$DB$5</c:f>
              <c:strCache>
                <c:ptCount val="1"/>
                <c:pt idx="0">
                  <c:v>Manage within Forecast Plan
1=Yes
0=No</c:v>
                </c:pt>
              </c:strCache>
            </c:strRef>
          </c:tx>
          <c:spPr>
            <a:solidFill>
              <a:srgbClr val="9BBB59">
                <a:lumMod val="40000"/>
                <a:lumOff val="60000"/>
              </a:srgbClr>
            </a:solidFill>
            <a:ln>
              <a:solidFill>
                <a:schemeClr val="tx1"/>
              </a:solid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Data!$DB$7:$DB$66</c:f>
              <c:numCache>
                <c:formatCode>General</c:formatCode>
                <c:ptCount val="38"/>
                <c:pt idx="1">
                  <c:v>1</c:v>
                </c:pt>
                <c:pt idx="2">
                  <c:v>1</c:v>
                </c:pt>
                <c:pt idx="3">
                  <c:v>1</c:v>
                </c:pt>
                <c:pt idx="4">
                  <c:v>1</c:v>
                </c:pt>
                <c:pt idx="5">
                  <c:v>1</c:v>
                </c:pt>
                <c:pt idx="6">
                  <c:v>1</c:v>
                </c:pt>
                <c:pt idx="7">
                  <c:v>1</c:v>
                </c:pt>
                <c:pt idx="8">
                  <c:v>1</c:v>
                </c:pt>
                <c:pt idx="9">
                  <c:v>1</c:v>
                </c:pt>
                <c:pt idx="10">
                  <c:v>1</c:v>
                </c:pt>
                <c:pt idx="11">
                  <c:v>1</c:v>
                </c:pt>
                <c:pt idx="13">
                  <c:v>1</c:v>
                </c:pt>
                <c:pt idx="14">
                  <c:v>1</c:v>
                </c:pt>
                <c:pt idx="15">
                  <c:v>1</c:v>
                </c:pt>
                <c:pt idx="16">
                  <c:v>1</c:v>
                </c:pt>
                <c:pt idx="17">
                  <c:v>1</c:v>
                </c:pt>
                <c:pt idx="18">
                  <c:v>1</c:v>
                </c:pt>
                <c:pt idx="19">
                  <c:v>1</c:v>
                </c:pt>
                <c:pt idx="20">
                  <c:v>1</c:v>
                </c:pt>
                <c:pt idx="21">
                  <c:v>1</c:v>
                </c:pt>
                <c:pt idx="22">
                  <c:v>1</c:v>
                </c:pt>
                <c:pt idx="23">
                  <c:v>1</c:v>
                </c:pt>
                <c:pt idx="25">
                  <c:v>1</c:v>
                </c:pt>
                <c:pt idx="26">
                  <c:v>1</c:v>
                </c:pt>
                <c:pt idx="27">
                  <c:v>1</c:v>
                </c:pt>
                <c:pt idx="28">
                  <c:v>1</c:v>
                </c:pt>
                <c:pt idx="29">
                  <c:v>1</c:v>
                </c:pt>
                <c:pt idx="30">
                  <c:v>1</c:v>
                </c:pt>
                <c:pt idx="31">
                  <c:v>1</c:v>
                </c:pt>
                <c:pt idx="32">
                  <c:v>1</c:v>
                </c:pt>
                <c:pt idx="33">
                  <c:v>1</c:v>
                </c:pt>
                <c:pt idx="34">
                  <c:v>1</c:v>
                </c:pt>
                <c:pt idx="35">
                  <c:v>1</c:v>
                </c:pt>
                <c:pt idx="36">
                  <c:v>1</c:v>
                </c:pt>
                <c:pt idx="37">
                  <c:v>1</c:v>
                </c:pt>
              </c:numCache>
            </c:numRef>
          </c:val>
          <c:extLst>
            <c:ext xmlns:c16="http://schemas.microsoft.com/office/drawing/2014/chart" uri="{C3380CC4-5D6E-409C-BE32-E72D297353CC}">
              <c16:uniqueId val="{00000000-AD7C-4A8C-9940-2414079A081F}"/>
            </c:ext>
          </c:extLst>
        </c:ser>
        <c:dLbls>
          <c:showLegendKey val="0"/>
          <c:showVal val="0"/>
          <c:showCatName val="0"/>
          <c:showSerName val="0"/>
          <c:showPercent val="0"/>
          <c:showBubbleSize val="0"/>
        </c:dLbls>
        <c:axId val="109787392"/>
        <c:axId val="109797376"/>
      </c:areaChart>
      <c:dateAx>
        <c:axId val="109787392"/>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09797376"/>
        <c:crosses val="autoZero"/>
        <c:auto val="1"/>
        <c:lblOffset val="100"/>
        <c:baseTimeUnit val="months"/>
      </c:dateAx>
      <c:valAx>
        <c:axId val="109797376"/>
        <c:scaling>
          <c:orientation val="minMax"/>
          <c:max val="1"/>
        </c:scaling>
        <c:delete val="1"/>
        <c:axPos val="l"/>
        <c:numFmt formatCode="@" sourceLinked="0"/>
        <c:majorTickMark val="out"/>
        <c:minorTickMark val="none"/>
        <c:tickLblPos val="none"/>
        <c:crossAx val="109787392"/>
        <c:crosses val="autoZero"/>
        <c:crossBetween val="midCat"/>
      </c:valAx>
      <c:spPr>
        <a:solidFill>
          <a:schemeClr val="bg1">
            <a:lumMod val="75000"/>
          </a:schemeClr>
        </a:solidFill>
        <a:ln w="25400">
          <a:noFill/>
        </a:ln>
      </c:spPr>
    </c:plotArea>
    <c:plotVisOnly val="1"/>
    <c:dispBlanksAs val="zero"/>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3793257050184E-2"/>
          <c:y val="7.0156386701662299E-2"/>
          <c:w val="0.92963003684690004"/>
          <c:h val="0.64573490813651324"/>
        </c:manualLayout>
      </c:layout>
      <c:barChart>
        <c:barDir val="col"/>
        <c:grouping val="stacked"/>
        <c:varyColors val="0"/>
        <c:ser>
          <c:idx val="1"/>
          <c:order val="1"/>
          <c:tx>
            <c:strRef>
              <c:f>Data!$DF$5</c:f>
              <c:strCache>
                <c:ptCount val="1"/>
                <c:pt idx="0">
                  <c:v>Green Range</c:v>
                </c:pt>
              </c:strCache>
            </c:strRef>
          </c:tx>
          <c:spPr>
            <a:solidFill>
              <a:srgbClr val="9BBB59">
                <a:lumMod val="40000"/>
                <a:lumOff val="60000"/>
              </a:srgbClr>
            </a:solidFill>
            <a:ln>
              <a:noFill/>
            </a:ln>
          </c:spPr>
          <c:invertIfNegative val="0"/>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Data!$DF$7:$DF$66</c:f>
              <c:numCache>
                <c:formatCode>"£"#,##0</c:formatCode>
                <c:ptCount val="38"/>
                <c:pt idx="0">
                  <c:v>1500000</c:v>
                </c:pt>
                <c:pt idx="1">
                  <c:v>1500000</c:v>
                </c:pt>
                <c:pt idx="2">
                  <c:v>1500000</c:v>
                </c:pt>
                <c:pt idx="3">
                  <c:v>1500000</c:v>
                </c:pt>
                <c:pt idx="4">
                  <c:v>1500000</c:v>
                </c:pt>
                <c:pt idx="5">
                  <c:v>1500000</c:v>
                </c:pt>
                <c:pt idx="6">
                  <c:v>1500000</c:v>
                </c:pt>
                <c:pt idx="7">
                  <c:v>1500000</c:v>
                </c:pt>
                <c:pt idx="8">
                  <c:v>1500000</c:v>
                </c:pt>
                <c:pt idx="9">
                  <c:v>1500000</c:v>
                </c:pt>
                <c:pt idx="10">
                  <c:v>1500000</c:v>
                </c:pt>
                <c:pt idx="11">
                  <c:v>1500000</c:v>
                </c:pt>
                <c:pt idx="12">
                  <c:v>1500000</c:v>
                </c:pt>
                <c:pt idx="13">
                  <c:v>1500000</c:v>
                </c:pt>
                <c:pt idx="14">
                  <c:v>1500000</c:v>
                </c:pt>
                <c:pt idx="15">
                  <c:v>1500000</c:v>
                </c:pt>
                <c:pt idx="16">
                  <c:v>1500000</c:v>
                </c:pt>
                <c:pt idx="17">
                  <c:v>1500000</c:v>
                </c:pt>
                <c:pt idx="18">
                  <c:v>1500000</c:v>
                </c:pt>
                <c:pt idx="19">
                  <c:v>1500000</c:v>
                </c:pt>
                <c:pt idx="20">
                  <c:v>1500000</c:v>
                </c:pt>
                <c:pt idx="21">
                  <c:v>1500000</c:v>
                </c:pt>
                <c:pt idx="22">
                  <c:v>1500000</c:v>
                </c:pt>
                <c:pt idx="23">
                  <c:v>1500000</c:v>
                </c:pt>
                <c:pt idx="24">
                  <c:v>1500000</c:v>
                </c:pt>
                <c:pt idx="25">
                  <c:v>1500000</c:v>
                </c:pt>
                <c:pt idx="26">
                  <c:v>1500000</c:v>
                </c:pt>
                <c:pt idx="27">
                  <c:v>1500000</c:v>
                </c:pt>
                <c:pt idx="28">
                  <c:v>1500000</c:v>
                </c:pt>
                <c:pt idx="29">
                  <c:v>1500000</c:v>
                </c:pt>
                <c:pt idx="30">
                  <c:v>1500000</c:v>
                </c:pt>
                <c:pt idx="31">
                  <c:v>1500000</c:v>
                </c:pt>
                <c:pt idx="32">
                  <c:v>1500000</c:v>
                </c:pt>
                <c:pt idx="33">
                  <c:v>1500000</c:v>
                </c:pt>
                <c:pt idx="34">
                  <c:v>1500000</c:v>
                </c:pt>
                <c:pt idx="35">
                  <c:v>1500000</c:v>
                </c:pt>
                <c:pt idx="36">
                  <c:v>1500000</c:v>
                </c:pt>
                <c:pt idx="37">
                  <c:v>1500000</c:v>
                </c:pt>
              </c:numCache>
            </c:numRef>
          </c:val>
          <c:extLst>
            <c:ext xmlns:c16="http://schemas.microsoft.com/office/drawing/2014/chart" uri="{C3380CC4-5D6E-409C-BE32-E72D297353CC}">
              <c16:uniqueId val="{00000000-7096-4914-89BD-10688FADFB0F}"/>
            </c:ext>
          </c:extLst>
        </c:ser>
        <c:ser>
          <c:idx val="0"/>
          <c:order val="2"/>
          <c:tx>
            <c:strRef>
              <c:f>Data!$DG$5</c:f>
              <c:strCache>
                <c:ptCount val="1"/>
                <c:pt idx="0">
                  <c:v>Red Range</c:v>
                </c:pt>
              </c:strCache>
            </c:strRef>
          </c:tx>
          <c:spPr>
            <a:solidFill>
              <a:srgbClr val="C0504D">
                <a:lumMod val="40000"/>
                <a:lumOff val="60000"/>
              </a:srgbClr>
            </a:solidFill>
            <a:ln>
              <a:noFill/>
            </a:ln>
          </c:spPr>
          <c:invertIfNegative val="0"/>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Data!$DG$7:$DG$66</c:f>
              <c:numCache>
                <c:formatCode>"£"#,##0</c:formatCode>
                <c:ptCount val="38"/>
                <c:pt idx="0">
                  <c:v>-500000</c:v>
                </c:pt>
                <c:pt idx="1">
                  <c:v>-500000</c:v>
                </c:pt>
                <c:pt idx="2">
                  <c:v>-500000</c:v>
                </c:pt>
                <c:pt idx="3">
                  <c:v>-500000</c:v>
                </c:pt>
                <c:pt idx="4">
                  <c:v>-500000</c:v>
                </c:pt>
                <c:pt idx="5">
                  <c:v>-500000</c:v>
                </c:pt>
                <c:pt idx="6">
                  <c:v>-500000</c:v>
                </c:pt>
                <c:pt idx="7">
                  <c:v>-500000</c:v>
                </c:pt>
                <c:pt idx="8">
                  <c:v>-500000</c:v>
                </c:pt>
                <c:pt idx="9">
                  <c:v>-500000</c:v>
                </c:pt>
                <c:pt idx="10">
                  <c:v>-500000</c:v>
                </c:pt>
                <c:pt idx="11">
                  <c:v>-500000</c:v>
                </c:pt>
                <c:pt idx="12">
                  <c:v>-500000</c:v>
                </c:pt>
                <c:pt idx="13">
                  <c:v>-500000</c:v>
                </c:pt>
                <c:pt idx="14">
                  <c:v>-500000</c:v>
                </c:pt>
                <c:pt idx="15">
                  <c:v>-500000</c:v>
                </c:pt>
                <c:pt idx="16">
                  <c:v>-500000</c:v>
                </c:pt>
                <c:pt idx="17">
                  <c:v>-500000</c:v>
                </c:pt>
                <c:pt idx="18">
                  <c:v>-500000</c:v>
                </c:pt>
                <c:pt idx="19">
                  <c:v>-500000</c:v>
                </c:pt>
                <c:pt idx="20">
                  <c:v>-500000</c:v>
                </c:pt>
                <c:pt idx="21">
                  <c:v>-500000</c:v>
                </c:pt>
                <c:pt idx="22">
                  <c:v>-500000</c:v>
                </c:pt>
                <c:pt idx="23">
                  <c:v>-500000</c:v>
                </c:pt>
                <c:pt idx="24">
                  <c:v>-500000</c:v>
                </c:pt>
                <c:pt idx="25">
                  <c:v>-500000</c:v>
                </c:pt>
                <c:pt idx="26">
                  <c:v>-500000</c:v>
                </c:pt>
                <c:pt idx="27">
                  <c:v>-500000</c:v>
                </c:pt>
                <c:pt idx="28">
                  <c:v>-500000</c:v>
                </c:pt>
                <c:pt idx="29">
                  <c:v>-500000</c:v>
                </c:pt>
                <c:pt idx="30">
                  <c:v>-500000</c:v>
                </c:pt>
                <c:pt idx="31">
                  <c:v>-500000</c:v>
                </c:pt>
                <c:pt idx="32">
                  <c:v>-500000</c:v>
                </c:pt>
                <c:pt idx="33">
                  <c:v>-500000</c:v>
                </c:pt>
                <c:pt idx="34">
                  <c:v>-500000</c:v>
                </c:pt>
                <c:pt idx="35">
                  <c:v>-500000</c:v>
                </c:pt>
                <c:pt idx="36">
                  <c:v>-500000</c:v>
                </c:pt>
                <c:pt idx="37">
                  <c:v>-500000</c:v>
                </c:pt>
              </c:numCache>
            </c:numRef>
          </c:val>
          <c:extLst>
            <c:ext xmlns:c16="http://schemas.microsoft.com/office/drawing/2014/chart" uri="{C3380CC4-5D6E-409C-BE32-E72D297353CC}">
              <c16:uniqueId val="{00000001-7096-4914-89BD-10688FADFB0F}"/>
            </c:ext>
          </c:extLst>
        </c:ser>
        <c:dLbls>
          <c:showLegendKey val="0"/>
          <c:showVal val="0"/>
          <c:showCatName val="0"/>
          <c:showSerName val="0"/>
          <c:showPercent val="0"/>
          <c:showBubbleSize val="0"/>
        </c:dLbls>
        <c:gapWidth val="0"/>
        <c:overlap val="100"/>
        <c:axId val="109918080"/>
        <c:axId val="109919616"/>
      </c:barChart>
      <c:lineChart>
        <c:grouping val="standard"/>
        <c:varyColors val="0"/>
        <c:ser>
          <c:idx val="2"/>
          <c:order val="0"/>
          <c:tx>
            <c:strRef>
              <c:f>Data!$DC$5</c:f>
              <c:strCache>
                <c:ptCount val="1"/>
                <c:pt idx="0">
                  <c:v>Annual Budget Limit
YTD Actual £</c:v>
                </c:pt>
              </c:strCache>
            </c:strRef>
          </c:tx>
          <c:spPr>
            <a:ln>
              <a:solidFill>
                <a:prstClr val="black"/>
              </a:solidFill>
            </a:ln>
          </c:spPr>
          <c:marker>
            <c:symbol val="diamond"/>
            <c:size val="7"/>
            <c:spPr>
              <a:solidFill>
                <a:srgbClr val="4F81BD"/>
              </a:solidFill>
              <a:ln>
                <a:solidFill>
                  <a:srgbClr val="4F81BD"/>
                </a:solidFill>
              </a:ln>
            </c:spPr>
          </c:marker>
          <c:dPt>
            <c:idx val="12"/>
            <c:bubble3D val="0"/>
            <c:spPr>
              <a:ln>
                <a:noFill/>
              </a:ln>
            </c:spPr>
            <c:extLst>
              <c:ext xmlns:c16="http://schemas.microsoft.com/office/drawing/2014/chart" uri="{C3380CC4-5D6E-409C-BE32-E72D297353CC}">
                <c16:uniqueId val="{00000002-7096-4914-89BD-10688FADFB0F}"/>
              </c:ext>
            </c:extLst>
          </c:dPt>
          <c:dPt>
            <c:idx val="24"/>
            <c:bubble3D val="0"/>
            <c:spPr>
              <a:ln>
                <a:noFill/>
              </a:ln>
            </c:spPr>
            <c:extLst>
              <c:ext xmlns:c16="http://schemas.microsoft.com/office/drawing/2014/chart" uri="{C3380CC4-5D6E-409C-BE32-E72D297353CC}">
                <c16:uniqueId val="{00000003-7096-4914-89BD-10688FADFB0F}"/>
              </c:ext>
            </c:extLst>
          </c:dPt>
          <c:dPt>
            <c:idx val="36"/>
            <c:bubble3D val="0"/>
            <c:spPr>
              <a:ln>
                <a:noFill/>
              </a:ln>
            </c:spPr>
            <c:extLst>
              <c:ext xmlns:c16="http://schemas.microsoft.com/office/drawing/2014/chart" uri="{C3380CC4-5D6E-409C-BE32-E72D297353CC}">
                <c16:uniqueId val="{00000004-7096-4914-89BD-10688FADFB0F}"/>
              </c:ext>
            </c:extLst>
          </c:dPt>
          <c:dLbls>
            <c:dLbl>
              <c:idx val="36"/>
              <c:layout>
                <c:manualLayout>
                  <c:x val="-1.5900493641302485E-2"/>
                  <c:y val="-5.44963910761160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96-4914-89BD-10688FADFB0F}"/>
                </c:ext>
              </c:extLst>
            </c:dLbl>
            <c:numFmt formatCode="0,&quot;k&quot;"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Data!$DC$7:$DC$66</c:f>
              <c:numCache>
                <c:formatCode>"£"#,##0</c:formatCode>
                <c:ptCount val="38"/>
                <c:pt idx="2">
                  <c:v>1033000</c:v>
                </c:pt>
                <c:pt idx="3">
                  <c:v>846000</c:v>
                </c:pt>
                <c:pt idx="4">
                  <c:v>560000</c:v>
                </c:pt>
                <c:pt idx="5">
                  <c:v>218000</c:v>
                </c:pt>
                <c:pt idx="6">
                  <c:v>-11000</c:v>
                </c:pt>
                <c:pt idx="7">
                  <c:v>-130000</c:v>
                </c:pt>
                <c:pt idx="8">
                  <c:v>-164000</c:v>
                </c:pt>
                <c:pt idx="9">
                  <c:v>-187000</c:v>
                </c:pt>
                <c:pt idx="11">
                  <c:v>0</c:v>
                </c:pt>
                <c:pt idx="12">
                  <c:v>1071000</c:v>
                </c:pt>
                <c:pt idx="13">
                  <c:v>1024000</c:v>
                </c:pt>
                <c:pt idx="14">
                  <c:v>932000</c:v>
                </c:pt>
                <c:pt idx="15">
                  <c:v>832000</c:v>
                </c:pt>
                <c:pt idx="16">
                  <c:v>480000</c:v>
                </c:pt>
                <c:pt idx="17">
                  <c:v>170000</c:v>
                </c:pt>
                <c:pt idx="18">
                  <c:v>158000</c:v>
                </c:pt>
                <c:pt idx="19">
                  <c:v>-12000</c:v>
                </c:pt>
                <c:pt idx="20">
                  <c:v>266000</c:v>
                </c:pt>
                <c:pt idx="21">
                  <c:v>80000</c:v>
                </c:pt>
                <c:pt idx="22">
                  <c:v>3000</c:v>
                </c:pt>
                <c:pt idx="23">
                  <c:v>3000</c:v>
                </c:pt>
                <c:pt idx="24">
                  <c:v>1250000</c:v>
                </c:pt>
                <c:pt idx="25">
                  <c:v>1050000</c:v>
                </c:pt>
                <c:pt idx="26">
                  <c:v>1171000</c:v>
                </c:pt>
                <c:pt idx="27">
                  <c:v>895000</c:v>
                </c:pt>
                <c:pt idx="28">
                  <c:v>673000</c:v>
                </c:pt>
                <c:pt idx="29">
                  <c:v>388000</c:v>
                </c:pt>
                <c:pt idx="30">
                  <c:v>166000</c:v>
                </c:pt>
                <c:pt idx="31">
                  <c:v>46000</c:v>
                </c:pt>
                <c:pt idx="32">
                  <c:v>-36000</c:v>
                </c:pt>
                <c:pt idx="33">
                  <c:v>4000</c:v>
                </c:pt>
                <c:pt idx="34">
                  <c:v>3000</c:v>
                </c:pt>
                <c:pt idx="35">
                  <c:v>120000</c:v>
                </c:pt>
                <c:pt idx="36">
                  <c:v>1178000</c:v>
                </c:pt>
                <c:pt idx="37">
                  <c:v>1065000</c:v>
                </c:pt>
              </c:numCache>
            </c:numRef>
          </c:val>
          <c:smooth val="0"/>
          <c:extLst>
            <c:ext xmlns:c16="http://schemas.microsoft.com/office/drawing/2014/chart" uri="{C3380CC4-5D6E-409C-BE32-E72D297353CC}">
              <c16:uniqueId val="{00000005-7096-4914-89BD-10688FADFB0F}"/>
            </c:ext>
          </c:extLst>
        </c:ser>
        <c:dLbls>
          <c:showLegendKey val="0"/>
          <c:showVal val="0"/>
          <c:showCatName val="0"/>
          <c:showSerName val="0"/>
          <c:showPercent val="0"/>
          <c:showBubbleSize val="0"/>
        </c:dLbls>
        <c:marker val="1"/>
        <c:smooth val="0"/>
        <c:axId val="109918080"/>
        <c:axId val="109919616"/>
      </c:lineChart>
      <c:dateAx>
        <c:axId val="109918080"/>
        <c:scaling>
          <c:orientation val="minMax"/>
        </c:scaling>
        <c:delete val="0"/>
        <c:axPos val="b"/>
        <c:numFmt formatCode="mmm\-yy" sourceLinked="1"/>
        <c:majorTickMark val="out"/>
        <c:minorTickMark val="none"/>
        <c:tickLblPos val="low"/>
        <c:txPr>
          <a:bodyPr rot="-5400000" vert="horz"/>
          <a:lstStyle/>
          <a:p>
            <a:pPr>
              <a:defRPr/>
            </a:pPr>
            <a:endParaRPr lang="en-US"/>
          </a:p>
        </c:txPr>
        <c:crossAx val="109919616"/>
        <c:crosses val="autoZero"/>
        <c:auto val="1"/>
        <c:lblOffset val="100"/>
        <c:baseTimeUnit val="months"/>
      </c:dateAx>
      <c:valAx>
        <c:axId val="109919616"/>
        <c:scaling>
          <c:orientation val="minMax"/>
          <c:max val="1500000"/>
          <c:min val="-500000"/>
        </c:scaling>
        <c:delete val="0"/>
        <c:axPos val="l"/>
        <c:numFmt formatCode="&quot;£&quot;#,##0" sourceLinked="0"/>
        <c:majorTickMark val="out"/>
        <c:minorTickMark val="none"/>
        <c:tickLblPos val="nextTo"/>
        <c:crossAx val="109918080"/>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3793257050184E-2"/>
          <c:y val="7.0156386701662299E-2"/>
          <c:w val="0.92963003684690004"/>
          <c:h val="0.64573490813651402"/>
        </c:manualLayout>
      </c:layout>
      <c:barChart>
        <c:barDir val="col"/>
        <c:grouping val="stacked"/>
        <c:varyColors val="0"/>
        <c:ser>
          <c:idx val="1"/>
          <c:order val="1"/>
          <c:tx>
            <c:strRef>
              <c:f>Data!$DT$5</c:f>
              <c:strCache>
                <c:ptCount val="1"/>
                <c:pt idx="0">
                  <c:v>Green Range</c:v>
                </c:pt>
              </c:strCache>
            </c:strRef>
          </c:tx>
          <c:spPr>
            <a:solidFill>
              <a:srgbClr val="9BBB59">
                <a:lumMod val="40000"/>
                <a:lumOff val="60000"/>
              </a:srgbClr>
            </a:solidFill>
            <a:ln>
              <a:noFill/>
            </a:ln>
          </c:spPr>
          <c:invertIfNegative val="0"/>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Data!$DT$7:$DT$66</c:f>
              <c:numCache>
                <c:formatCode>0.0%</c:formatCode>
                <c:ptCount val="38"/>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0.15</c:v>
                </c:pt>
                <c:pt idx="25">
                  <c:v>0.15</c:v>
                </c:pt>
                <c:pt idx="26">
                  <c:v>0.15</c:v>
                </c:pt>
                <c:pt idx="27">
                  <c:v>0.15</c:v>
                </c:pt>
                <c:pt idx="28">
                  <c:v>0.15</c:v>
                </c:pt>
                <c:pt idx="29">
                  <c:v>0.15</c:v>
                </c:pt>
                <c:pt idx="30">
                  <c:v>0.15</c:v>
                </c:pt>
                <c:pt idx="31">
                  <c:v>0.15</c:v>
                </c:pt>
                <c:pt idx="32">
                  <c:v>0.15</c:v>
                </c:pt>
                <c:pt idx="33">
                  <c:v>0.15</c:v>
                </c:pt>
                <c:pt idx="34">
                  <c:v>0.15</c:v>
                </c:pt>
                <c:pt idx="35">
                  <c:v>0.15</c:v>
                </c:pt>
                <c:pt idx="36">
                  <c:v>0.15</c:v>
                </c:pt>
                <c:pt idx="37">
                  <c:v>0.15</c:v>
                </c:pt>
              </c:numCache>
            </c:numRef>
          </c:val>
          <c:extLst>
            <c:ext xmlns:c16="http://schemas.microsoft.com/office/drawing/2014/chart" uri="{C3380CC4-5D6E-409C-BE32-E72D297353CC}">
              <c16:uniqueId val="{00000000-A5BA-4B69-9615-1D4A8175056C}"/>
            </c:ext>
          </c:extLst>
        </c:ser>
        <c:ser>
          <c:idx val="0"/>
          <c:order val="2"/>
          <c:tx>
            <c:strRef>
              <c:f>Data!$DW$5</c:f>
              <c:strCache>
                <c:ptCount val="1"/>
                <c:pt idx="0">
                  <c:v>Negative Green Range</c:v>
                </c:pt>
              </c:strCache>
            </c:strRef>
          </c:tx>
          <c:spPr>
            <a:solidFill>
              <a:srgbClr val="9BBB59">
                <a:lumMod val="40000"/>
                <a:lumOff val="60000"/>
              </a:srgbClr>
            </a:solidFill>
            <a:ln>
              <a:noFill/>
            </a:ln>
          </c:spPr>
          <c:invertIfNegative val="0"/>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Data!$DW$7:$DW$66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1-A5BA-4B69-9615-1D4A8175056C}"/>
            </c:ext>
          </c:extLst>
        </c:ser>
        <c:ser>
          <c:idx val="3"/>
          <c:order val="3"/>
          <c:tx>
            <c:strRef>
              <c:f>Data!$DU$5</c:f>
              <c:strCache>
                <c:ptCount val="1"/>
                <c:pt idx="0">
                  <c:v>Amber Range</c:v>
                </c:pt>
              </c:strCache>
            </c:strRef>
          </c:tx>
          <c:spPr>
            <a:solidFill>
              <a:schemeClr val="accent6">
                <a:lumMod val="40000"/>
                <a:lumOff val="60000"/>
              </a:schemeClr>
            </a:solidFill>
            <a:ln>
              <a:noFill/>
            </a:ln>
          </c:spPr>
          <c:invertIfNegative val="0"/>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Data!$DU$7:$DU$66</c:f>
              <c:numCache>
                <c:formatCode>0.0%</c:formatCode>
                <c:ptCount val="38"/>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pt idx="37">
                  <c:v>-0.2</c:v>
                </c:pt>
              </c:numCache>
            </c:numRef>
          </c:val>
          <c:extLst>
            <c:ext xmlns:c16="http://schemas.microsoft.com/office/drawing/2014/chart" uri="{C3380CC4-5D6E-409C-BE32-E72D297353CC}">
              <c16:uniqueId val="{00000002-A5BA-4B69-9615-1D4A8175056C}"/>
            </c:ext>
          </c:extLst>
        </c:ser>
        <c:ser>
          <c:idx val="4"/>
          <c:order val="4"/>
          <c:tx>
            <c:strRef>
              <c:f>Data!$DV$5</c:f>
              <c:strCache>
                <c:ptCount val="1"/>
                <c:pt idx="0">
                  <c:v>Red Range</c:v>
                </c:pt>
              </c:strCache>
            </c:strRef>
          </c:tx>
          <c:spPr>
            <a:solidFill>
              <a:schemeClr val="accent2">
                <a:lumMod val="40000"/>
                <a:lumOff val="60000"/>
              </a:schemeClr>
            </a:solidFill>
            <a:ln>
              <a:noFill/>
            </a:ln>
          </c:spPr>
          <c:invertIfNegative val="0"/>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Data!$DV$7:$DV$66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3-A5BA-4B69-9615-1D4A8175056C}"/>
            </c:ext>
          </c:extLst>
        </c:ser>
        <c:dLbls>
          <c:showLegendKey val="0"/>
          <c:showVal val="0"/>
          <c:showCatName val="0"/>
          <c:showSerName val="0"/>
          <c:showPercent val="0"/>
          <c:showBubbleSize val="0"/>
        </c:dLbls>
        <c:gapWidth val="0"/>
        <c:overlap val="100"/>
        <c:axId val="109887872"/>
        <c:axId val="109889408"/>
      </c:barChart>
      <c:lineChart>
        <c:grouping val="standard"/>
        <c:varyColors val="0"/>
        <c:ser>
          <c:idx val="2"/>
          <c:order val="0"/>
          <c:tx>
            <c:strRef>
              <c:f>Data!$DS$5</c:f>
              <c:strCache>
                <c:ptCount val="1"/>
                <c:pt idx="0">
                  <c:v>% Variance IPDC</c:v>
                </c:pt>
              </c:strCache>
            </c:strRef>
          </c:tx>
          <c:spPr>
            <a:ln>
              <a:solidFill>
                <a:schemeClr val="tx1"/>
              </a:solidFill>
            </a:ln>
          </c:spPr>
          <c:marker>
            <c:symbol val="diamond"/>
            <c:size val="7"/>
            <c:spPr>
              <a:solidFill>
                <a:srgbClr val="4F81BD"/>
              </a:solidFill>
              <a:ln>
                <a:solidFill>
                  <a:srgbClr val="4F81BD"/>
                </a:solidFill>
              </a:ln>
            </c:spPr>
          </c:marker>
          <c:dPt>
            <c:idx val="12"/>
            <c:bubble3D val="0"/>
            <c:spPr>
              <a:ln>
                <a:noFill/>
              </a:ln>
            </c:spPr>
            <c:extLst>
              <c:ext xmlns:c16="http://schemas.microsoft.com/office/drawing/2014/chart" uri="{C3380CC4-5D6E-409C-BE32-E72D297353CC}">
                <c16:uniqueId val="{00000004-A5BA-4B69-9615-1D4A8175056C}"/>
              </c:ext>
            </c:extLst>
          </c:dPt>
          <c:dPt>
            <c:idx val="24"/>
            <c:bubble3D val="0"/>
            <c:spPr>
              <a:ln>
                <a:noFill/>
              </a:ln>
            </c:spPr>
            <c:extLst>
              <c:ext xmlns:c16="http://schemas.microsoft.com/office/drawing/2014/chart" uri="{C3380CC4-5D6E-409C-BE32-E72D297353CC}">
                <c16:uniqueId val="{00000005-A5BA-4B69-9615-1D4A8175056C}"/>
              </c:ext>
            </c:extLst>
          </c:dPt>
          <c:dPt>
            <c:idx val="36"/>
            <c:bubble3D val="0"/>
            <c:spPr>
              <a:ln>
                <a:noFill/>
              </a:ln>
            </c:spPr>
            <c:extLst>
              <c:ext xmlns:c16="http://schemas.microsoft.com/office/drawing/2014/chart" uri="{C3380CC4-5D6E-409C-BE32-E72D297353CC}">
                <c16:uniqueId val="{00000006-A5BA-4B69-9615-1D4A8175056C}"/>
              </c:ext>
            </c:extLst>
          </c:dPt>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Data!$DS$7:$DS$66</c:f>
              <c:numCache>
                <c:formatCode>0.0%</c:formatCode>
                <c:ptCount val="38"/>
                <c:pt idx="0">
                  <c:v>-7.0999999999999994E-2</c:v>
                </c:pt>
                <c:pt idx="1">
                  <c:v>-2.8000000000000001E-2</c:v>
                </c:pt>
                <c:pt idx="2">
                  <c:v>-7.0000000000000001E-3</c:v>
                </c:pt>
                <c:pt idx="3">
                  <c:v>3.0000000000000001E-3</c:v>
                </c:pt>
                <c:pt idx="4">
                  <c:v>0.02</c:v>
                </c:pt>
                <c:pt idx="5">
                  <c:v>1.0999999999999999E-2</c:v>
                </c:pt>
                <c:pt idx="6">
                  <c:v>8.9999999999999993E-3</c:v>
                </c:pt>
                <c:pt idx="7">
                  <c:v>1.2E-2</c:v>
                </c:pt>
                <c:pt idx="8">
                  <c:v>4.0000000000000001E-3</c:v>
                </c:pt>
                <c:pt idx="9">
                  <c:v>-3.9E-2</c:v>
                </c:pt>
                <c:pt idx="10">
                  <c:v>-5.0000000000000001E-3</c:v>
                </c:pt>
                <c:pt idx="11">
                  <c:v>-0.04</c:v>
                </c:pt>
                <c:pt idx="12">
                  <c:v>-0.11899999999999999</c:v>
                </c:pt>
                <c:pt idx="13">
                  <c:v>-6.3E-2</c:v>
                </c:pt>
                <c:pt idx="14">
                  <c:v>-7.0000000000000007E-2</c:v>
                </c:pt>
                <c:pt idx="15">
                  <c:v>-7.5999999999999998E-2</c:v>
                </c:pt>
                <c:pt idx="16">
                  <c:v>-9.6000000000000002E-2</c:v>
                </c:pt>
                <c:pt idx="17">
                  <c:v>-6.8000000000000005E-2</c:v>
                </c:pt>
                <c:pt idx="18">
                  <c:v>-5.3999999999999999E-2</c:v>
                </c:pt>
                <c:pt idx="19">
                  <c:v>-0.04</c:v>
                </c:pt>
                <c:pt idx="20">
                  <c:v>-4.4999999999999998E-2</c:v>
                </c:pt>
                <c:pt idx="21">
                  <c:v>-0.04</c:v>
                </c:pt>
                <c:pt idx="22">
                  <c:v>-4.9000000000000002E-2</c:v>
                </c:pt>
                <c:pt idx="23">
                  <c:v>-5.5E-2</c:v>
                </c:pt>
                <c:pt idx="24">
                  <c:v>-8.5000000000000006E-2</c:v>
                </c:pt>
                <c:pt idx="25">
                  <c:v>4.3999999999999997E-2</c:v>
                </c:pt>
                <c:pt idx="26">
                  <c:v>3.9E-2</c:v>
                </c:pt>
                <c:pt idx="27">
                  <c:v>0</c:v>
                </c:pt>
                <c:pt idx="28">
                  <c:v>1.2999999999999999E-2</c:v>
                </c:pt>
                <c:pt idx="29">
                  <c:v>6.0000000000000001E-3</c:v>
                </c:pt>
                <c:pt idx="30">
                  <c:v>2.5000000000000001E-2</c:v>
                </c:pt>
                <c:pt idx="31">
                  <c:v>3.5000000000000003E-2</c:v>
                </c:pt>
                <c:pt idx="32">
                  <c:v>4.1000000000000002E-2</c:v>
                </c:pt>
                <c:pt idx="33">
                  <c:v>4.8000000000000001E-2</c:v>
                </c:pt>
                <c:pt idx="34">
                  <c:v>4.3999999999999997E-2</c:v>
                </c:pt>
                <c:pt idx="35">
                  <c:v>4.3999999999999997E-2</c:v>
                </c:pt>
                <c:pt idx="36">
                  <c:v>-8.5000000000000006E-2</c:v>
                </c:pt>
                <c:pt idx="37">
                  <c:v>-7.2999999999999995E-2</c:v>
                </c:pt>
              </c:numCache>
            </c:numRef>
          </c:val>
          <c:smooth val="0"/>
          <c:extLst>
            <c:ext xmlns:c16="http://schemas.microsoft.com/office/drawing/2014/chart" uri="{C3380CC4-5D6E-409C-BE32-E72D297353CC}">
              <c16:uniqueId val="{00000007-A5BA-4B69-9615-1D4A8175056C}"/>
            </c:ext>
          </c:extLst>
        </c:ser>
        <c:dLbls>
          <c:showLegendKey val="0"/>
          <c:showVal val="0"/>
          <c:showCatName val="0"/>
          <c:showSerName val="0"/>
          <c:showPercent val="0"/>
          <c:showBubbleSize val="0"/>
        </c:dLbls>
        <c:marker val="1"/>
        <c:smooth val="0"/>
        <c:axId val="109887872"/>
        <c:axId val="109889408"/>
      </c:lineChart>
      <c:dateAx>
        <c:axId val="109887872"/>
        <c:scaling>
          <c:orientation val="minMax"/>
        </c:scaling>
        <c:delete val="0"/>
        <c:axPos val="b"/>
        <c:numFmt formatCode="mmm\-yy" sourceLinked="1"/>
        <c:majorTickMark val="out"/>
        <c:minorTickMark val="none"/>
        <c:tickLblPos val="low"/>
        <c:txPr>
          <a:bodyPr rot="-5400000" vert="horz"/>
          <a:lstStyle/>
          <a:p>
            <a:pPr>
              <a:defRPr/>
            </a:pPr>
            <a:endParaRPr lang="en-US"/>
          </a:p>
        </c:txPr>
        <c:crossAx val="109889408"/>
        <c:crosses val="autoZero"/>
        <c:auto val="1"/>
        <c:lblOffset val="100"/>
        <c:baseTimeUnit val="months"/>
      </c:dateAx>
      <c:valAx>
        <c:axId val="109889408"/>
        <c:scaling>
          <c:orientation val="minMax"/>
          <c:min val="-0.4"/>
        </c:scaling>
        <c:delete val="0"/>
        <c:axPos val="l"/>
        <c:numFmt formatCode="0%" sourceLinked="0"/>
        <c:majorTickMark val="out"/>
        <c:minorTickMark val="none"/>
        <c:tickLblPos val="nextTo"/>
        <c:crossAx val="109887872"/>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3793257050184E-2"/>
          <c:y val="7.0156386701662299E-2"/>
          <c:w val="0.92963003684690004"/>
          <c:h val="0.64573490813651446"/>
        </c:manualLayout>
      </c:layout>
      <c:areaChart>
        <c:grouping val="stacked"/>
        <c:varyColors val="0"/>
        <c:ser>
          <c:idx val="1"/>
          <c:order val="1"/>
          <c:tx>
            <c:strRef>
              <c:f>Data!$ED$5</c:f>
              <c:strCache>
                <c:ptCount val="1"/>
                <c:pt idx="0">
                  <c:v>Red Range</c:v>
                </c:pt>
              </c:strCache>
            </c:strRef>
          </c:tx>
          <c:spPr>
            <a:solidFill>
              <a:schemeClr val="accent2">
                <a:lumMod val="40000"/>
                <a:lumOff val="60000"/>
              </a:schemeClr>
            </a:solidFill>
            <a:ln>
              <a:noFill/>
            </a:ln>
          </c:spPr>
          <c:val>
            <c:numRef>
              <c:f>Data!$ED$7:$ED$66</c:f>
              <c:numCache>
                <c:formatCode>0.0</c:formatCode>
                <c:ptCount val="38"/>
                <c:pt idx="0">
                  <c:v>219.1</c:v>
                </c:pt>
                <c:pt idx="1">
                  <c:v>219.1</c:v>
                </c:pt>
                <c:pt idx="2">
                  <c:v>219.1</c:v>
                </c:pt>
                <c:pt idx="3">
                  <c:v>219.1</c:v>
                </c:pt>
                <c:pt idx="4">
                  <c:v>219.1</c:v>
                </c:pt>
                <c:pt idx="5">
                  <c:v>219.1</c:v>
                </c:pt>
                <c:pt idx="6">
                  <c:v>219.1</c:v>
                </c:pt>
                <c:pt idx="7">
                  <c:v>219.1</c:v>
                </c:pt>
                <c:pt idx="8">
                  <c:v>219.1</c:v>
                </c:pt>
                <c:pt idx="9">
                  <c:v>219.1</c:v>
                </c:pt>
                <c:pt idx="10">
                  <c:v>219.1</c:v>
                </c:pt>
                <c:pt idx="11">
                  <c:v>219.1</c:v>
                </c:pt>
                <c:pt idx="12">
                  <c:v>219.1</c:v>
                </c:pt>
                <c:pt idx="13">
                  <c:v>219.1</c:v>
                </c:pt>
                <c:pt idx="14">
                  <c:v>219.1</c:v>
                </c:pt>
                <c:pt idx="15">
                  <c:v>219.1</c:v>
                </c:pt>
                <c:pt idx="16">
                  <c:v>219.1</c:v>
                </c:pt>
                <c:pt idx="17">
                  <c:v>219.1</c:v>
                </c:pt>
                <c:pt idx="18">
                  <c:v>219.1</c:v>
                </c:pt>
                <c:pt idx="19">
                  <c:v>219.1</c:v>
                </c:pt>
                <c:pt idx="20">
                  <c:v>219.1</c:v>
                </c:pt>
                <c:pt idx="21">
                  <c:v>219.1</c:v>
                </c:pt>
                <c:pt idx="22">
                  <c:v>219.1</c:v>
                </c:pt>
                <c:pt idx="23">
                  <c:v>219.1</c:v>
                </c:pt>
                <c:pt idx="24">
                  <c:v>219.1</c:v>
                </c:pt>
                <c:pt idx="25">
                  <c:v>219.1</c:v>
                </c:pt>
                <c:pt idx="26">
                  <c:v>219.1</c:v>
                </c:pt>
                <c:pt idx="27">
                  <c:v>219.1</c:v>
                </c:pt>
                <c:pt idx="28">
                  <c:v>219.1</c:v>
                </c:pt>
                <c:pt idx="29">
                  <c:v>219.1</c:v>
                </c:pt>
                <c:pt idx="30">
                  <c:v>219.1</c:v>
                </c:pt>
                <c:pt idx="31">
                  <c:v>219.1</c:v>
                </c:pt>
                <c:pt idx="32">
                  <c:v>219.1</c:v>
                </c:pt>
                <c:pt idx="33">
                  <c:v>219.1</c:v>
                </c:pt>
                <c:pt idx="34">
                  <c:v>219.1</c:v>
                </c:pt>
                <c:pt idx="35">
                  <c:v>219.1</c:v>
                </c:pt>
                <c:pt idx="36">
                  <c:v>219.1</c:v>
                </c:pt>
                <c:pt idx="37">
                  <c:v>219.1</c:v>
                </c:pt>
              </c:numCache>
            </c:numRef>
          </c:val>
          <c:extLst>
            <c:ext xmlns:c16="http://schemas.microsoft.com/office/drawing/2014/chart" uri="{C3380CC4-5D6E-409C-BE32-E72D297353CC}">
              <c16:uniqueId val="{00000000-7434-45A2-8534-4FF5C83DACF7}"/>
            </c:ext>
          </c:extLst>
        </c:ser>
        <c:dLbls>
          <c:showLegendKey val="0"/>
          <c:showVal val="0"/>
          <c:showCatName val="0"/>
          <c:showSerName val="0"/>
          <c:showPercent val="0"/>
          <c:showBubbleSize val="0"/>
        </c:dLbls>
        <c:axId val="110066688"/>
        <c:axId val="110088960"/>
      </c:areaChart>
      <c:lineChart>
        <c:grouping val="standard"/>
        <c:varyColors val="0"/>
        <c:ser>
          <c:idx val="2"/>
          <c:order val="0"/>
          <c:tx>
            <c:strRef>
              <c:f>Data!$EB$5</c:f>
              <c:strCache>
                <c:ptCount val="1"/>
                <c:pt idx="0">
                  <c:v>Number of patients who have breached TTG</c:v>
                </c:pt>
              </c:strCache>
            </c:strRef>
          </c:tx>
          <c:spPr>
            <a:ln>
              <a:solidFill>
                <a:schemeClr val="tx1"/>
              </a:solidFill>
            </a:ln>
          </c:spPr>
          <c:marker>
            <c:symbol val="diamond"/>
            <c:size val="7"/>
            <c:spPr>
              <a:solidFill>
                <a:srgbClr val="4F81BD"/>
              </a:solidFill>
              <a:ln>
                <a:solidFill>
                  <a:srgbClr val="4F81BD"/>
                </a:solidFill>
              </a:ln>
            </c:spPr>
          </c:marker>
          <c:dLbls>
            <c:dLbl>
              <c:idx val="31"/>
              <c:spPr/>
              <c:txPr>
                <a:bodyPr rot="-5400000" vert="horz"/>
                <a:lstStyle/>
                <a:p>
                  <a:pPr>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0-2D59-46A6-802E-10D4C7C9A081}"/>
                </c:ext>
              </c:extLst>
            </c:dLbl>
            <c:dLbl>
              <c:idx val="32"/>
              <c:spPr/>
              <c:txPr>
                <a:bodyPr rot="-5400000" vert="horz"/>
                <a:lstStyle/>
                <a:p>
                  <a:pPr>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1-2D59-46A6-802E-10D4C7C9A081}"/>
                </c:ext>
              </c:extLst>
            </c:dLbl>
            <c:dLbl>
              <c:idx val="33"/>
              <c:spPr/>
              <c:txPr>
                <a:bodyPr rot="-5400000" vert="horz"/>
                <a:lstStyle/>
                <a:p>
                  <a:pPr>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2-2D59-46A6-802E-10D4C7C9A081}"/>
                </c:ext>
              </c:extLst>
            </c:dLbl>
            <c:dLbl>
              <c:idx val="34"/>
              <c:layout>
                <c:manualLayout>
                  <c:x val="-2.1749516731574891E-2"/>
                  <c:y val="-8.703956958702333E-2"/>
                </c:manualLayout>
              </c:layout>
              <c:spPr/>
              <c:txPr>
                <a:bodyPr rot="-5400000" vert="horz"/>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34-45A2-8534-4FF5C83DACF7}"/>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Data!$EB$7:$EB$66</c:f>
              <c:numCache>
                <c:formatCode>0</c:formatCode>
                <c:ptCount val="38"/>
                <c:pt idx="0">
                  <c:v>0</c:v>
                </c:pt>
                <c:pt idx="1">
                  <c:v>0</c:v>
                </c:pt>
                <c:pt idx="2">
                  <c:v>0</c:v>
                </c:pt>
                <c:pt idx="3">
                  <c:v>0</c:v>
                </c:pt>
                <c:pt idx="4">
                  <c:v>0</c:v>
                </c:pt>
                <c:pt idx="5">
                  <c:v>0</c:v>
                </c:pt>
                <c:pt idx="6">
                  <c:v>0</c:v>
                </c:pt>
                <c:pt idx="7">
                  <c:v>0</c:v>
                </c:pt>
                <c:pt idx="8">
                  <c:v>0</c:v>
                </c:pt>
                <c:pt idx="9">
                  <c:v>1</c:v>
                </c:pt>
                <c:pt idx="10">
                  <c:v>0</c:v>
                </c:pt>
                <c:pt idx="11">
                  <c:v>0</c:v>
                </c:pt>
                <c:pt idx="12">
                  <c:v>1</c:v>
                </c:pt>
                <c:pt idx="13">
                  <c:v>6</c:v>
                </c:pt>
                <c:pt idx="14">
                  <c:v>16</c:v>
                </c:pt>
                <c:pt idx="15">
                  <c:v>33</c:v>
                </c:pt>
                <c:pt idx="16">
                  <c:v>25</c:v>
                </c:pt>
                <c:pt idx="17">
                  <c:v>9</c:v>
                </c:pt>
                <c:pt idx="18">
                  <c:v>26</c:v>
                </c:pt>
                <c:pt idx="19">
                  <c:v>11</c:v>
                </c:pt>
                <c:pt idx="20">
                  <c:v>22</c:v>
                </c:pt>
                <c:pt idx="21">
                  <c:v>41</c:v>
                </c:pt>
                <c:pt idx="22">
                  <c:v>68</c:v>
                </c:pt>
                <c:pt idx="23">
                  <c:v>29</c:v>
                </c:pt>
                <c:pt idx="24">
                  <c:v>49</c:v>
                </c:pt>
                <c:pt idx="25">
                  <c:v>62</c:v>
                </c:pt>
                <c:pt idx="26" formatCode="General">
                  <c:v>50</c:v>
                </c:pt>
                <c:pt idx="27" formatCode="General">
                  <c:v>54</c:v>
                </c:pt>
                <c:pt idx="28" formatCode="General">
                  <c:v>91</c:v>
                </c:pt>
                <c:pt idx="29" formatCode="General">
                  <c:v>90</c:v>
                </c:pt>
                <c:pt idx="30" formatCode="General">
                  <c:v>92</c:v>
                </c:pt>
                <c:pt idx="31" formatCode="General">
                  <c:v>105</c:v>
                </c:pt>
                <c:pt idx="32" formatCode="General">
                  <c:v>116</c:v>
                </c:pt>
                <c:pt idx="33" formatCode="General">
                  <c:v>114</c:v>
                </c:pt>
                <c:pt idx="34" formatCode="General">
                  <c:v>107</c:v>
                </c:pt>
                <c:pt idx="35" formatCode="General">
                  <c:v>76</c:v>
                </c:pt>
                <c:pt idx="36" formatCode="General">
                  <c:v>93</c:v>
                </c:pt>
                <c:pt idx="37" formatCode="General">
                  <c:v>157</c:v>
                </c:pt>
              </c:numCache>
            </c:numRef>
          </c:val>
          <c:smooth val="0"/>
          <c:extLst>
            <c:ext xmlns:c16="http://schemas.microsoft.com/office/drawing/2014/chart" uri="{C3380CC4-5D6E-409C-BE32-E72D297353CC}">
              <c16:uniqueId val="{00000005-7434-45A2-8534-4FF5C83DACF7}"/>
            </c:ext>
          </c:extLst>
        </c:ser>
        <c:dLbls>
          <c:showLegendKey val="0"/>
          <c:showVal val="0"/>
          <c:showCatName val="0"/>
          <c:showSerName val="0"/>
          <c:showPercent val="0"/>
          <c:showBubbleSize val="0"/>
        </c:dLbls>
        <c:marker val="1"/>
        <c:smooth val="0"/>
        <c:axId val="110066688"/>
        <c:axId val="110088960"/>
      </c:lineChart>
      <c:catAx>
        <c:axId val="110066688"/>
        <c:scaling>
          <c:orientation val="minMax"/>
        </c:scaling>
        <c:delete val="0"/>
        <c:axPos val="b"/>
        <c:numFmt formatCode="mmm\-yy" sourceLinked="1"/>
        <c:majorTickMark val="out"/>
        <c:minorTickMark val="none"/>
        <c:tickLblPos val="low"/>
        <c:txPr>
          <a:bodyPr rot="-5400000" vert="horz"/>
          <a:lstStyle/>
          <a:p>
            <a:pPr>
              <a:defRPr/>
            </a:pPr>
            <a:endParaRPr lang="en-US"/>
          </a:p>
        </c:txPr>
        <c:crossAx val="110088960"/>
        <c:crosses val="autoZero"/>
        <c:auto val="1"/>
        <c:lblAlgn val="ctr"/>
        <c:lblOffset val="100"/>
        <c:noMultiLvlLbl val="0"/>
      </c:catAx>
      <c:valAx>
        <c:axId val="110088960"/>
        <c:scaling>
          <c:orientation val="minMax"/>
          <c:max val="200"/>
          <c:min val="0"/>
        </c:scaling>
        <c:delete val="0"/>
        <c:axPos val="l"/>
        <c:numFmt formatCode="#,##0" sourceLinked="0"/>
        <c:majorTickMark val="out"/>
        <c:minorTickMark val="none"/>
        <c:tickLblPos val="nextTo"/>
        <c:crossAx val="110066688"/>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3793257045896E-2"/>
          <c:y val="8.4045275590551208E-2"/>
          <c:w val="0.92963003684690004"/>
          <c:h val="0.6457349081365148"/>
        </c:manualLayout>
      </c:layout>
      <c:areaChart>
        <c:grouping val="stacked"/>
        <c:varyColors val="0"/>
        <c:ser>
          <c:idx val="0"/>
          <c:order val="1"/>
          <c:tx>
            <c:strRef>
              <c:f>Data!$EJ$5</c:f>
              <c:strCache>
                <c:ptCount val="1"/>
                <c:pt idx="0">
                  <c:v>Red Range</c:v>
                </c:pt>
              </c:strCache>
            </c:strRef>
          </c:tx>
          <c:spPr>
            <a:solidFill>
              <a:schemeClr val="accent2">
                <a:lumMod val="40000"/>
                <a:lumOff val="60000"/>
              </a:schemeClr>
            </a:solidFill>
            <a:ln>
              <a:noFill/>
            </a:ln>
          </c:spPr>
          <c:cat>
            <c:numRef>
              <c:extLst>
                <c:ext xmlns:c15="http://schemas.microsoft.com/office/drawing/2012/chart" uri="{02D57815-91ED-43cb-92C2-25804820EDAC}">
                  <c15:fullRef>
                    <c15:sqref>Data!$A$7:$A$66</c15:sqref>
                  </c15:fullRef>
                </c:ext>
              </c:extLst>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extLst>
                <c:ext xmlns:c15="http://schemas.microsoft.com/office/drawing/2012/chart" uri="{02D57815-91ED-43cb-92C2-25804820EDAC}">
                  <c15:fullRef>
                    <c15:sqref>Data!$EJ$7:$EJ$66</c15:sqref>
                  </c15:fullRef>
                </c:ext>
              </c:extLst>
              <c:f>Data!$EJ$19:$EJ$66</c:f>
              <c:numCache>
                <c:formatCode>0%</c:formatCode>
                <c:ptCount val="26"/>
                <c:pt idx="0">
                  <c:v>0.95</c:v>
                </c:pt>
                <c:pt idx="1">
                  <c:v>0.95</c:v>
                </c:pt>
                <c:pt idx="2">
                  <c:v>0.95</c:v>
                </c:pt>
                <c:pt idx="3">
                  <c:v>0.95</c:v>
                </c:pt>
                <c:pt idx="4">
                  <c:v>0.95</c:v>
                </c:pt>
                <c:pt idx="5">
                  <c:v>0.95</c:v>
                </c:pt>
                <c:pt idx="6">
                  <c:v>0.95</c:v>
                </c:pt>
                <c:pt idx="7">
                  <c:v>0.95</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numCache>
            </c:numRef>
          </c:val>
          <c:extLst>
            <c:ext xmlns:c16="http://schemas.microsoft.com/office/drawing/2014/chart" uri="{C3380CC4-5D6E-409C-BE32-E72D297353CC}">
              <c16:uniqueId val="{00000000-8ED7-45A9-ACE1-D9817D8F92CD}"/>
            </c:ext>
          </c:extLst>
        </c:ser>
        <c:ser>
          <c:idx val="3"/>
          <c:order val="2"/>
          <c:tx>
            <c:strRef>
              <c:f>Data!$EI$5</c:f>
              <c:strCache>
                <c:ptCount val="1"/>
                <c:pt idx="0">
                  <c:v>Amber Range</c:v>
                </c:pt>
              </c:strCache>
            </c:strRef>
          </c:tx>
          <c:spPr>
            <a:solidFill>
              <a:schemeClr val="accent6">
                <a:lumMod val="40000"/>
                <a:lumOff val="60000"/>
              </a:schemeClr>
            </a:solidFill>
          </c:spPr>
          <c:cat>
            <c:numRef>
              <c:extLst>
                <c:ext xmlns:c15="http://schemas.microsoft.com/office/drawing/2012/chart" uri="{02D57815-91ED-43cb-92C2-25804820EDAC}">
                  <c15:fullRef>
                    <c15:sqref>Data!$A$7:$A$66</c15:sqref>
                  </c15:fullRef>
                </c:ext>
              </c:extLst>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extLst>
                <c:ext xmlns:c15="http://schemas.microsoft.com/office/drawing/2012/chart" uri="{02D57815-91ED-43cb-92C2-25804820EDAC}">
                  <c15:fullRef>
                    <c15:sqref>Data!$EI$7:$EI$54</c15:sqref>
                  </c15:fullRef>
                </c:ext>
              </c:extLst>
              <c:f>Data!$EI$19:$EI$54</c:f>
              <c:numCache>
                <c:formatCode>0.0%</c:formatCode>
                <c:ptCount val="26"/>
                <c:pt idx="24">
                  <c:v>4.9000000000000002E-2</c:v>
                </c:pt>
                <c:pt idx="25">
                  <c:v>4.9000000000000002E-2</c:v>
                </c:pt>
              </c:numCache>
            </c:numRef>
          </c:val>
          <c:extLst>
            <c:ext xmlns:c16="http://schemas.microsoft.com/office/drawing/2014/chart" uri="{C3380CC4-5D6E-409C-BE32-E72D297353CC}">
              <c16:uniqueId val="{00000000-ED8D-4B0C-AF61-141100F8D616}"/>
            </c:ext>
          </c:extLst>
        </c:ser>
        <c:ser>
          <c:idx val="1"/>
          <c:order val="3"/>
          <c:tx>
            <c:strRef>
              <c:f>Data!$EH$5</c:f>
              <c:strCache>
                <c:ptCount val="1"/>
                <c:pt idx="0">
                  <c:v>Green Range</c:v>
                </c:pt>
              </c:strCache>
            </c:strRef>
          </c:tx>
          <c:spPr>
            <a:solidFill>
              <a:schemeClr val="accent3">
                <a:lumMod val="40000"/>
                <a:lumOff val="60000"/>
              </a:schemeClr>
            </a:solidFill>
            <a:ln>
              <a:noFill/>
            </a:ln>
          </c:spPr>
          <c:cat>
            <c:numRef>
              <c:extLst>
                <c:ext xmlns:c15="http://schemas.microsoft.com/office/drawing/2012/chart" uri="{02D57815-91ED-43cb-92C2-25804820EDAC}">
                  <c15:fullRef>
                    <c15:sqref>Data!$A$7:$A$66</c15:sqref>
                  </c15:fullRef>
                </c:ext>
              </c:extLst>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extLst>
                <c:ext xmlns:c15="http://schemas.microsoft.com/office/drawing/2012/chart" uri="{02D57815-91ED-43cb-92C2-25804820EDAC}">
                  <c15:fullRef>
                    <c15:sqref>Data!$EH$7:$EH$66</c15:sqref>
                  </c15:fullRef>
                </c:ext>
              </c:extLst>
              <c:f>Data!$EH$19:$EH$66</c:f>
              <c:numCache>
                <c:formatCode>0.0%</c:formatCode>
                <c:ptCount val="2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1E-3</c:v>
                </c:pt>
                <c:pt idx="25">
                  <c:v>1E-3</c:v>
                </c:pt>
              </c:numCache>
            </c:numRef>
          </c:val>
          <c:extLst>
            <c:ext xmlns:c16="http://schemas.microsoft.com/office/drawing/2014/chart" uri="{C3380CC4-5D6E-409C-BE32-E72D297353CC}">
              <c16:uniqueId val="{00000001-8ED7-45A9-ACE1-D9817D8F92CD}"/>
            </c:ext>
          </c:extLst>
        </c:ser>
        <c:dLbls>
          <c:showLegendKey val="0"/>
          <c:showVal val="0"/>
          <c:showCatName val="0"/>
          <c:showSerName val="0"/>
          <c:showPercent val="0"/>
          <c:showBubbleSize val="0"/>
        </c:dLbls>
        <c:axId val="110162688"/>
        <c:axId val="110164224"/>
      </c:areaChart>
      <c:lineChart>
        <c:grouping val="standard"/>
        <c:varyColors val="0"/>
        <c:ser>
          <c:idx val="2"/>
          <c:order val="0"/>
          <c:tx>
            <c:strRef>
              <c:f>Data!$EE$5</c:f>
              <c:strCache>
                <c:ptCount val="1"/>
                <c:pt idx="0">
                  <c:v>Percentage of patients admitted within 12 weeks</c:v>
                </c:pt>
              </c:strCache>
            </c:strRef>
          </c:tx>
          <c:spPr>
            <a:ln>
              <a:solidFill>
                <a:schemeClr val="tx1"/>
              </a:solidFill>
            </a:ln>
          </c:spPr>
          <c:marker>
            <c:symbol val="diamond"/>
            <c:size val="7"/>
            <c:spPr>
              <a:solidFill>
                <a:srgbClr val="4F81BD"/>
              </a:solidFill>
              <a:ln>
                <a:solidFill>
                  <a:srgbClr val="4F81BD"/>
                </a:solidFill>
              </a:ln>
            </c:spPr>
          </c:marker>
          <c:dLbls>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Data!$A$7:$A$66</c15:sqref>
                  </c15:fullRef>
                </c:ext>
              </c:extLst>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extLst>
                <c:ext xmlns:c15="http://schemas.microsoft.com/office/drawing/2012/chart" uri="{02D57815-91ED-43cb-92C2-25804820EDAC}">
                  <c15:fullRef>
                    <c15:sqref>Data!$EE$7:$EE$66</c15:sqref>
                  </c15:fullRef>
                </c:ext>
              </c:extLst>
              <c:f>Data!$EE$19:$EE$66</c:f>
              <c:numCache>
                <c:formatCode>General</c:formatCode>
                <c:ptCount val="26"/>
                <c:pt idx="0" formatCode="0.0%">
                  <c:v>1</c:v>
                </c:pt>
                <c:pt idx="1" formatCode="0.0%">
                  <c:v>0.997</c:v>
                </c:pt>
                <c:pt idx="2" formatCode="0.0%">
                  <c:v>0.99399999999999999</c:v>
                </c:pt>
                <c:pt idx="3" formatCode="0.0%">
                  <c:v>0.98399999999999999</c:v>
                </c:pt>
                <c:pt idx="4" formatCode="0.0%">
                  <c:v>0.98199999999999998</c:v>
                </c:pt>
                <c:pt idx="5" formatCode="0.0%">
                  <c:v>0.99099999999999999</c:v>
                </c:pt>
                <c:pt idx="6" formatCode="0.0%">
                  <c:v>0.98599999999999999</c:v>
                </c:pt>
                <c:pt idx="7" formatCode="0.0%">
                  <c:v>0.98899999999999999</c:v>
                </c:pt>
                <c:pt idx="8" formatCode="0.0%">
                  <c:v>0.98399999999999999</c:v>
                </c:pt>
                <c:pt idx="9" formatCode="0.0%">
                  <c:v>0.97299999999999998</c:v>
                </c:pt>
                <c:pt idx="10" formatCode="0.0%">
                  <c:v>0.96299999999999997</c:v>
                </c:pt>
                <c:pt idx="11" formatCode="0.0%">
                  <c:v>0.97299999999999998</c:v>
                </c:pt>
                <c:pt idx="12" formatCode="0.0%">
                  <c:v>0.97299999999999998</c:v>
                </c:pt>
                <c:pt idx="13" formatCode="0.0%">
                  <c:v>0.97599999999999998</c:v>
                </c:pt>
                <c:pt idx="14" formatCode="0.0%">
                  <c:v>0.96699999999999997</c:v>
                </c:pt>
                <c:pt idx="15" formatCode="0.0%">
                  <c:v>0.97</c:v>
                </c:pt>
                <c:pt idx="16" formatCode="0.0%">
                  <c:v>0.97699999999999998</c:v>
                </c:pt>
                <c:pt idx="17" formatCode="0.0%">
                  <c:v>0.92200000000000004</c:v>
                </c:pt>
                <c:pt idx="18" formatCode="0.0%">
                  <c:v>0.878</c:v>
                </c:pt>
                <c:pt idx="19" formatCode="0.0%">
                  <c:v>0.88800000000000001</c:v>
                </c:pt>
                <c:pt idx="20" formatCode="0.0%">
                  <c:v>0.875</c:v>
                </c:pt>
                <c:pt idx="21" formatCode="0.0%">
                  <c:v>0.87</c:v>
                </c:pt>
                <c:pt idx="22" formatCode="0.0%">
                  <c:v>0.90700000000000003</c:v>
                </c:pt>
                <c:pt idx="23" formatCode="0.0%">
                  <c:v>0.93507320178230424</c:v>
                </c:pt>
                <c:pt idx="24" formatCode="0.0%">
                  <c:v>0.93396918561995601</c:v>
                </c:pt>
                <c:pt idx="25" formatCode="0.0%">
                  <c:v>0.94201954397394139</c:v>
                </c:pt>
              </c:numCache>
            </c:numRef>
          </c:val>
          <c:smooth val="0"/>
          <c:extLst>
            <c:ext xmlns:c16="http://schemas.microsoft.com/office/drawing/2014/chart" uri="{C3380CC4-5D6E-409C-BE32-E72D297353CC}">
              <c16:uniqueId val="{00000002-8ED7-45A9-ACE1-D9817D8F92CD}"/>
            </c:ext>
          </c:extLst>
        </c:ser>
        <c:dLbls>
          <c:showLegendKey val="0"/>
          <c:showVal val="0"/>
          <c:showCatName val="0"/>
          <c:showSerName val="0"/>
          <c:showPercent val="0"/>
          <c:showBubbleSize val="0"/>
        </c:dLbls>
        <c:marker val="1"/>
        <c:smooth val="0"/>
        <c:axId val="110162688"/>
        <c:axId val="110164224"/>
      </c:lineChart>
      <c:dateAx>
        <c:axId val="110162688"/>
        <c:scaling>
          <c:orientation val="minMax"/>
        </c:scaling>
        <c:delete val="0"/>
        <c:axPos val="b"/>
        <c:numFmt formatCode="mmm\-yy" sourceLinked="1"/>
        <c:majorTickMark val="out"/>
        <c:minorTickMark val="none"/>
        <c:tickLblPos val="low"/>
        <c:txPr>
          <a:bodyPr rot="-5400000" vert="horz"/>
          <a:lstStyle/>
          <a:p>
            <a:pPr>
              <a:defRPr/>
            </a:pPr>
            <a:endParaRPr lang="en-US"/>
          </a:p>
        </c:txPr>
        <c:crossAx val="110164224"/>
        <c:crosses val="autoZero"/>
        <c:auto val="1"/>
        <c:lblOffset val="100"/>
        <c:baseTimeUnit val="months"/>
      </c:dateAx>
      <c:valAx>
        <c:axId val="110164224"/>
        <c:scaling>
          <c:orientation val="minMax"/>
          <c:max val="1"/>
          <c:min val="0.70000000000000018"/>
        </c:scaling>
        <c:delete val="0"/>
        <c:axPos val="l"/>
        <c:numFmt formatCode="0%" sourceLinked="0"/>
        <c:majorTickMark val="out"/>
        <c:minorTickMark val="none"/>
        <c:tickLblPos val="nextTo"/>
        <c:crossAx val="110162688"/>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3793257050184E-2"/>
          <c:y val="7.0156386701662299E-2"/>
          <c:w val="0.92963003684690004"/>
          <c:h val="0.64573490813651502"/>
        </c:manualLayout>
      </c:layout>
      <c:areaChart>
        <c:grouping val="stacked"/>
        <c:varyColors val="0"/>
        <c:ser>
          <c:idx val="1"/>
          <c:order val="1"/>
          <c:tx>
            <c:strRef>
              <c:f>Data!$EM$5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Data!$EM$7:$EM$66</c:f>
              <c:numCache>
                <c:formatCode>0%</c:formatCode>
                <c:ptCount val="38"/>
                <c:pt idx="0">
                  <c:v>0.95</c:v>
                </c:pt>
                <c:pt idx="1">
                  <c:v>0.95</c:v>
                </c:pt>
                <c:pt idx="2">
                  <c:v>0.95</c:v>
                </c:pt>
                <c:pt idx="3">
                  <c:v>0.95</c:v>
                </c:pt>
                <c:pt idx="4">
                  <c:v>0.95</c:v>
                </c:pt>
                <c:pt idx="5">
                  <c:v>0.95</c:v>
                </c:pt>
                <c:pt idx="6">
                  <c:v>0.95</c:v>
                </c:pt>
                <c:pt idx="7">
                  <c:v>0.95</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pt idx="26">
                  <c:v>0.95</c:v>
                </c:pt>
                <c:pt idx="27">
                  <c:v>0.95</c:v>
                </c:pt>
                <c:pt idx="28">
                  <c:v>0.95</c:v>
                </c:pt>
                <c:pt idx="29">
                  <c:v>0.95</c:v>
                </c:pt>
                <c:pt idx="30">
                  <c:v>0.95</c:v>
                </c:pt>
                <c:pt idx="31">
                  <c:v>0.95</c:v>
                </c:pt>
                <c:pt idx="32">
                  <c:v>0.95</c:v>
                </c:pt>
                <c:pt idx="33">
                  <c:v>0.95</c:v>
                </c:pt>
                <c:pt idx="34">
                  <c:v>0.95</c:v>
                </c:pt>
                <c:pt idx="35">
                  <c:v>0.95</c:v>
                </c:pt>
                <c:pt idx="36">
                  <c:v>0.95</c:v>
                </c:pt>
                <c:pt idx="37">
                  <c:v>0.95</c:v>
                </c:pt>
              </c:numCache>
            </c:numRef>
          </c:val>
          <c:extLst>
            <c:ext xmlns:c16="http://schemas.microsoft.com/office/drawing/2014/chart" uri="{C3380CC4-5D6E-409C-BE32-E72D297353CC}">
              <c16:uniqueId val="{00000000-CC96-4CD3-87D4-286D35948B38}"/>
            </c:ext>
          </c:extLst>
        </c:ser>
        <c:ser>
          <c:idx val="0"/>
          <c:order val="2"/>
          <c:tx>
            <c:strRef>
              <c:f>Data!$EL$5</c:f>
              <c:strCache>
                <c:ptCount val="1"/>
                <c:pt idx="0">
                  <c:v>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Data!$EL$7:$EL$66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1-CC96-4CD3-87D4-286D35948B38}"/>
            </c:ext>
          </c:extLst>
        </c:ser>
        <c:dLbls>
          <c:showLegendKey val="0"/>
          <c:showVal val="0"/>
          <c:showCatName val="0"/>
          <c:showSerName val="0"/>
          <c:showPercent val="0"/>
          <c:showBubbleSize val="0"/>
        </c:dLbls>
        <c:axId val="109997440"/>
        <c:axId val="110027904"/>
      </c:areaChart>
      <c:lineChart>
        <c:grouping val="standard"/>
        <c:varyColors val="0"/>
        <c:ser>
          <c:idx val="2"/>
          <c:order val="0"/>
          <c:tx>
            <c:strRef>
              <c:f>Data!$EK$5</c:f>
              <c:strCache>
                <c:ptCount val="1"/>
                <c:pt idx="0">
                  <c:v>% of patients treated within 31 days</c:v>
                </c:pt>
              </c:strCache>
            </c:strRef>
          </c:tx>
          <c:spPr>
            <a:ln>
              <a:solidFill>
                <a:schemeClr val="tx1"/>
              </a:solidFill>
            </a:ln>
          </c:spPr>
          <c:marker>
            <c:symbol val="diamond"/>
            <c:size val="7"/>
            <c:spPr>
              <a:solidFill>
                <a:schemeClr val="accent1"/>
              </a:solidFill>
              <a:ln>
                <a:solidFill>
                  <a:schemeClr val="accent1"/>
                </a:solidFill>
              </a:ln>
            </c:spPr>
          </c:marker>
          <c:dLbls>
            <c:dLbl>
              <c:idx val="36"/>
              <c:numFmt formatCode="0.0%" sourceLinked="0"/>
              <c:spPr>
                <a:noFill/>
                <a:ln>
                  <a:noFill/>
                </a:ln>
                <a:effectLst/>
              </c:spPr>
              <c:txPr>
                <a:bodyPr rot="-5400000" vert="horz"/>
                <a:lstStyle/>
                <a:p>
                  <a:pPr>
                    <a:defRPr/>
                  </a:pPr>
                  <a:endParaRPr lang="en-US"/>
                </a:p>
              </c:txPr>
              <c:dLblPos val="b"/>
              <c:showLegendKey val="0"/>
              <c:showVal val="1"/>
              <c:showCatName val="0"/>
              <c:showSerName val="0"/>
              <c:showPercent val="0"/>
              <c:showBubbleSize val="0"/>
              <c:extLst>
                <c:ext xmlns:c16="http://schemas.microsoft.com/office/drawing/2014/chart" uri="{C3380CC4-5D6E-409C-BE32-E72D297353CC}">
                  <c16:uniqueId val="{00000000-2EA2-4896-8356-23EAD02EF66C}"/>
                </c:ext>
              </c:extLst>
            </c:dLbl>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Data!$EK$7:$EK$66</c:f>
              <c:numCache>
                <c:formatCode>0.0%</c:formatCode>
                <c:ptCount val="3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numCache>
            </c:numRef>
          </c:val>
          <c:smooth val="0"/>
          <c:extLst>
            <c:ext xmlns:c16="http://schemas.microsoft.com/office/drawing/2014/chart" uri="{C3380CC4-5D6E-409C-BE32-E72D297353CC}">
              <c16:uniqueId val="{00000002-CC96-4CD3-87D4-286D35948B38}"/>
            </c:ext>
          </c:extLst>
        </c:ser>
        <c:dLbls>
          <c:showLegendKey val="0"/>
          <c:showVal val="0"/>
          <c:showCatName val="0"/>
          <c:showSerName val="0"/>
          <c:showPercent val="0"/>
          <c:showBubbleSize val="0"/>
        </c:dLbls>
        <c:marker val="1"/>
        <c:smooth val="0"/>
        <c:axId val="109997440"/>
        <c:axId val="110027904"/>
      </c:lineChart>
      <c:dateAx>
        <c:axId val="109997440"/>
        <c:scaling>
          <c:orientation val="minMax"/>
        </c:scaling>
        <c:delete val="0"/>
        <c:axPos val="b"/>
        <c:numFmt formatCode="mmm\-yy" sourceLinked="1"/>
        <c:majorTickMark val="out"/>
        <c:minorTickMark val="none"/>
        <c:tickLblPos val="low"/>
        <c:txPr>
          <a:bodyPr rot="-5400000" vert="horz"/>
          <a:lstStyle/>
          <a:p>
            <a:pPr>
              <a:defRPr/>
            </a:pPr>
            <a:endParaRPr lang="en-US"/>
          </a:p>
        </c:txPr>
        <c:crossAx val="110027904"/>
        <c:crosses val="autoZero"/>
        <c:auto val="1"/>
        <c:lblOffset val="100"/>
        <c:baseTimeUnit val="months"/>
      </c:dateAx>
      <c:valAx>
        <c:axId val="110027904"/>
        <c:scaling>
          <c:orientation val="minMax"/>
          <c:max val="1"/>
        </c:scaling>
        <c:delete val="0"/>
        <c:axPos val="l"/>
        <c:numFmt formatCode="0%" sourceLinked="0"/>
        <c:majorTickMark val="out"/>
        <c:minorTickMark val="none"/>
        <c:tickLblPos val="nextTo"/>
        <c:crossAx val="109997440"/>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2"/>
          <c:order val="0"/>
          <c:tx>
            <c:strRef>
              <c:f>Data!$Q$5</c:f>
              <c:strCache>
                <c:ptCount val="1"/>
                <c:pt idx="0">
                  <c:v>Red Threshold</c:v>
                </c:pt>
              </c:strCache>
            </c:strRef>
          </c:tx>
          <c:spPr>
            <a:solidFill>
              <a:schemeClr val="accent2">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Data!$V$19:$V$66</c:f>
              <c:numCache>
                <c:formatCode>0%</c:formatCode>
                <c:ptCount val="26"/>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numCache>
            </c:numRef>
          </c:val>
          <c:extLst>
            <c:ext xmlns:c16="http://schemas.microsoft.com/office/drawing/2014/chart" uri="{C3380CC4-5D6E-409C-BE32-E72D297353CC}">
              <c16:uniqueId val="{00000000-840A-4240-A5AF-27D499267380}"/>
            </c:ext>
          </c:extLst>
        </c:ser>
        <c:ser>
          <c:idx val="3"/>
          <c:order val="1"/>
          <c:tx>
            <c:strRef>
              <c:f>Data!$U$5</c:f>
              <c:strCache>
                <c:ptCount val="1"/>
                <c:pt idx="0">
                  <c:v>Amber Range</c:v>
                </c:pt>
              </c:strCache>
            </c:strRef>
          </c:tx>
          <c:spPr>
            <a:solidFill>
              <a:schemeClr val="accent6">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Data!$U$19:$U$66</c:f>
              <c:numCache>
                <c:formatCode>0%</c:formatCode>
                <c:ptCount val="26"/>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0.15</c:v>
                </c:pt>
                <c:pt idx="25">
                  <c:v>0.15</c:v>
                </c:pt>
              </c:numCache>
            </c:numRef>
          </c:val>
          <c:extLst>
            <c:ext xmlns:c16="http://schemas.microsoft.com/office/drawing/2014/chart" uri="{C3380CC4-5D6E-409C-BE32-E72D297353CC}">
              <c16:uniqueId val="{00000001-840A-4240-A5AF-27D499267380}"/>
            </c:ext>
          </c:extLst>
        </c:ser>
        <c:ser>
          <c:idx val="1"/>
          <c:order val="2"/>
          <c:tx>
            <c:strRef>
              <c:f>Data!$O$5</c:f>
              <c:strCache>
                <c:ptCount val="1"/>
                <c:pt idx="0">
                  <c:v>Green Range</c:v>
                </c:pt>
              </c:strCache>
            </c:strRef>
          </c:tx>
          <c:spPr>
            <a:solidFill>
              <a:schemeClr val="accent3">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Data!$T$19:$T$66</c:f>
              <c:numCache>
                <c:formatCode>0%</c:formatCode>
                <c:ptCount val="26"/>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pt idx="24">
                  <c:v>0.25</c:v>
                </c:pt>
                <c:pt idx="25">
                  <c:v>0.25</c:v>
                </c:pt>
              </c:numCache>
            </c:numRef>
          </c:val>
          <c:extLst>
            <c:ext xmlns:c16="http://schemas.microsoft.com/office/drawing/2014/chart" uri="{C3380CC4-5D6E-409C-BE32-E72D297353CC}">
              <c16:uniqueId val="{00000002-840A-4240-A5AF-27D499267380}"/>
            </c:ext>
          </c:extLst>
        </c:ser>
        <c:dLbls>
          <c:showLegendKey val="0"/>
          <c:showVal val="0"/>
          <c:showCatName val="0"/>
          <c:showSerName val="0"/>
          <c:showPercent val="0"/>
          <c:showBubbleSize val="0"/>
        </c:dLbls>
        <c:axId val="98327168"/>
        <c:axId val="98357632"/>
      </c:areaChart>
      <c:lineChart>
        <c:grouping val="standard"/>
        <c:varyColors val="0"/>
        <c:ser>
          <c:idx val="0"/>
          <c:order val="3"/>
          <c:tx>
            <c:strRef>
              <c:f>Data!$S$5</c:f>
              <c:strCache>
                <c:ptCount val="1"/>
                <c:pt idx="0">
                  <c:v>Perentage of stage 1 complaints responded to within 5 days</c:v>
                </c:pt>
              </c:strCache>
            </c:strRef>
          </c:tx>
          <c:spPr>
            <a:ln>
              <a:solidFill>
                <a:prstClr val="black"/>
              </a:solidFill>
            </a:ln>
          </c:spPr>
          <c:dLbls>
            <c:dLbl>
              <c:idx val="17"/>
              <c:layout>
                <c:manualLayout>
                  <c:x val="-1.1604038217027669E-2"/>
                  <c:y val="-9.842962962962972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40A-4240-A5AF-27D499267380}"/>
                </c:ext>
              </c:extLst>
            </c:dLbl>
            <c:dLbl>
              <c:idx val="18"/>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40A-4240-A5AF-27D499267380}"/>
                </c:ext>
              </c:extLst>
            </c:dLbl>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Data!$S$19:$S$66</c:f>
              <c:numCache>
                <c:formatCode>0%</c:formatCode>
                <c:ptCount val="26"/>
                <c:pt idx="0">
                  <c:v>0.8</c:v>
                </c:pt>
                <c:pt idx="1">
                  <c:v>1</c:v>
                </c:pt>
                <c:pt idx="2">
                  <c:v>1</c:v>
                </c:pt>
                <c:pt idx="3">
                  <c:v>1</c:v>
                </c:pt>
                <c:pt idx="4">
                  <c:v>1</c:v>
                </c:pt>
                <c:pt idx="5">
                  <c:v>1</c:v>
                </c:pt>
                <c:pt idx="6">
                  <c:v>1</c:v>
                </c:pt>
                <c:pt idx="7">
                  <c:v>1</c:v>
                </c:pt>
                <c:pt idx="8">
                  <c:v>1</c:v>
                </c:pt>
                <c:pt idx="9">
                  <c:v>0.83299999999999996</c:v>
                </c:pt>
                <c:pt idx="10">
                  <c:v>0.25</c:v>
                </c:pt>
                <c:pt idx="11">
                  <c:v>1</c:v>
                </c:pt>
                <c:pt idx="12">
                  <c:v>0.6</c:v>
                </c:pt>
                <c:pt idx="13">
                  <c:v>1</c:v>
                </c:pt>
                <c:pt idx="14">
                  <c:v>1</c:v>
                </c:pt>
                <c:pt idx="15">
                  <c:v>0.33333333333333331</c:v>
                </c:pt>
                <c:pt idx="16">
                  <c:v>0.75</c:v>
                </c:pt>
                <c:pt idx="17">
                  <c:v>1</c:v>
                </c:pt>
                <c:pt idx="18">
                  <c:v>0</c:v>
                </c:pt>
                <c:pt idx="19">
                  <c:v>0.5</c:v>
                </c:pt>
                <c:pt idx="20">
                  <c:v>1</c:v>
                </c:pt>
                <c:pt idx="21">
                  <c:v>1</c:v>
                </c:pt>
                <c:pt idx="22">
                  <c:v>1</c:v>
                </c:pt>
                <c:pt idx="23">
                  <c:v>0.875</c:v>
                </c:pt>
                <c:pt idx="24">
                  <c:v>0.7142857142857143</c:v>
                </c:pt>
              </c:numCache>
            </c:numRef>
          </c:val>
          <c:smooth val="0"/>
          <c:extLst>
            <c:ext xmlns:c16="http://schemas.microsoft.com/office/drawing/2014/chart" uri="{C3380CC4-5D6E-409C-BE32-E72D297353CC}">
              <c16:uniqueId val="{00000005-840A-4240-A5AF-27D499267380}"/>
            </c:ext>
          </c:extLst>
        </c:ser>
        <c:dLbls>
          <c:showLegendKey val="0"/>
          <c:showVal val="0"/>
          <c:showCatName val="0"/>
          <c:showSerName val="0"/>
          <c:showPercent val="0"/>
          <c:showBubbleSize val="0"/>
        </c:dLbls>
        <c:marker val="1"/>
        <c:smooth val="0"/>
        <c:axId val="98327168"/>
        <c:axId val="98357632"/>
      </c:lineChart>
      <c:catAx>
        <c:axId val="98327168"/>
        <c:scaling>
          <c:orientation val="minMax"/>
        </c:scaling>
        <c:delete val="0"/>
        <c:axPos val="b"/>
        <c:numFmt formatCode="mmm\-yy" sourceLinked="1"/>
        <c:majorTickMark val="out"/>
        <c:minorTickMark val="none"/>
        <c:tickLblPos val="nextTo"/>
        <c:txPr>
          <a:bodyPr rot="-5400000" vert="horz"/>
          <a:lstStyle/>
          <a:p>
            <a:pPr>
              <a:defRPr/>
            </a:pPr>
            <a:endParaRPr lang="en-US"/>
          </a:p>
        </c:txPr>
        <c:crossAx val="98357632"/>
        <c:crosses val="autoZero"/>
        <c:auto val="1"/>
        <c:lblAlgn val="ctr"/>
        <c:lblOffset val="100"/>
        <c:noMultiLvlLbl val="0"/>
      </c:catAx>
      <c:valAx>
        <c:axId val="98357632"/>
        <c:scaling>
          <c:orientation val="minMax"/>
          <c:max val="1"/>
        </c:scaling>
        <c:delete val="0"/>
        <c:axPos val="l"/>
        <c:numFmt formatCode="0%" sourceLinked="0"/>
        <c:majorTickMark val="out"/>
        <c:minorTickMark val="none"/>
        <c:tickLblPos val="nextTo"/>
        <c:crossAx val="98327168"/>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3793257050184E-2"/>
          <c:y val="7.0156386701662299E-2"/>
          <c:w val="0.92386431155565019"/>
          <c:h val="0.64573490813651346"/>
        </c:manualLayout>
      </c:layout>
      <c:areaChart>
        <c:grouping val="stacked"/>
        <c:varyColors val="0"/>
        <c:ser>
          <c:idx val="3"/>
          <c:order val="0"/>
          <c:tx>
            <c:strRef>
              <c:f>Data!$CR$5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Data!$CR$7:$CR$66</c:f>
              <c:numCache>
                <c:formatCode>0.0%</c:formatCode>
                <c:ptCount val="38"/>
                <c:pt idx="0">
                  <c:v>0.05</c:v>
                </c:pt>
                <c:pt idx="1">
                  <c:v>0.1</c:v>
                </c:pt>
                <c:pt idx="2">
                  <c:v>0.15</c:v>
                </c:pt>
                <c:pt idx="3">
                  <c:v>0.2</c:v>
                </c:pt>
                <c:pt idx="4">
                  <c:v>0.27500000000000002</c:v>
                </c:pt>
                <c:pt idx="5">
                  <c:v>0.35</c:v>
                </c:pt>
                <c:pt idx="6">
                  <c:v>0.42499999999999999</c:v>
                </c:pt>
                <c:pt idx="7">
                  <c:v>0.5</c:v>
                </c:pt>
                <c:pt idx="8">
                  <c:v>0.6</c:v>
                </c:pt>
                <c:pt idx="9">
                  <c:v>0.7</c:v>
                </c:pt>
                <c:pt idx="10">
                  <c:v>0.8</c:v>
                </c:pt>
                <c:pt idx="11">
                  <c:v>0.9</c:v>
                </c:pt>
                <c:pt idx="12">
                  <c:v>0.05</c:v>
                </c:pt>
                <c:pt idx="13">
                  <c:v>0.1</c:v>
                </c:pt>
                <c:pt idx="14">
                  <c:v>0.15</c:v>
                </c:pt>
                <c:pt idx="15">
                  <c:v>0.2</c:v>
                </c:pt>
                <c:pt idx="16">
                  <c:v>0.27500000000000002</c:v>
                </c:pt>
                <c:pt idx="17">
                  <c:v>0.35</c:v>
                </c:pt>
                <c:pt idx="18">
                  <c:v>0.42499999999999999</c:v>
                </c:pt>
                <c:pt idx="19">
                  <c:v>0.5</c:v>
                </c:pt>
                <c:pt idx="20">
                  <c:v>0.6</c:v>
                </c:pt>
                <c:pt idx="21">
                  <c:v>0.7</c:v>
                </c:pt>
                <c:pt idx="22">
                  <c:v>0.8</c:v>
                </c:pt>
                <c:pt idx="23">
                  <c:v>0.9</c:v>
                </c:pt>
                <c:pt idx="24">
                  <c:v>0.05</c:v>
                </c:pt>
                <c:pt idx="25">
                  <c:v>0.1</c:v>
                </c:pt>
                <c:pt idx="26">
                  <c:v>0.15</c:v>
                </c:pt>
                <c:pt idx="27">
                  <c:v>0.2</c:v>
                </c:pt>
                <c:pt idx="28">
                  <c:v>0.27500000000000002</c:v>
                </c:pt>
                <c:pt idx="29">
                  <c:v>0.35</c:v>
                </c:pt>
                <c:pt idx="30">
                  <c:v>0.42499999999999999</c:v>
                </c:pt>
                <c:pt idx="31">
                  <c:v>0.5</c:v>
                </c:pt>
                <c:pt idx="32">
                  <c:v>0.6</c:v>
                </c:pt>
                <c:pt idx="33">
                  <c:v>0.7</c:v>
                </c:pt>
                <c:pt idx="34">
                  <c:v>0.8</c:v>
                </c:pt>
                <c:pt idx="35">
                  <c:v>0.9</c:v>
                </c:pt>
                <c:pt idx="36">
                  <c:v>0.05</c:v>
                </c:pt>
                <c:pt idx="37">
                  <c:v>0.1</c:v>
                </c:pt>
              </c:numCache>
            </c:numRef>
          </c:val>
          <c:extLst>
            <c:ext xmlns:c16="http://schemas.microsoft.com/office/drawing/2014/chart" uri="{C3380CC4-5D6E-409C-BE32-E72D297353CC}">
              <c16:uniqueId val="{00000000-457A-4577-9F2D-AEBF2722C928}"/>
            </c:ext>
          </c:extLst>
        </c:ser>
        <c:ser>
          <c:idx val="2"/>
          <c:order val="1"/>
          <c:tx>
            <c:strRef>
              <c:f>Data!$CS$5</c:f>
              <c:strCache>
                <c:ptCount val="1"/>
                <c:pt idx="0">
                  <c:v>Amber Range</c:v>
                </c:pt>
              </c:strCache>
            </c:strRef>
          </c:tx>
          <c:spPr>
            <a:solidFill>
              <a:schemeClr val="accent6">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Data!$CS$7:$CS$66</c:f>
              <c:numCache>
                <c:formatCode>0.0%</c:formatCode>
                <c:ptCount val="38"/>
                <c:pt idx="0">
                  <c:v>9.5000000000000001E-2</c:v>
                </c:pt>
                <c:pt idx="1">
                  <c:v>9.5000000000000001E-2</c:v>
                </c:pt>
                <c:pt idx="2">
                  <c:v>9.5000000000000001E-2</c:v>
                </c:pt>
                <c:pt idx="3">
                  <c:v>9.5000000000000001E-2</c:v>
                </c:pt>
                <c:pt idx="4">
                  <c:v>9.5000000000000001E-2</c:v>
                </c:pt>
                <c:pt idx="5">
                  <c:v>9.5000000000000001E-2</c:v>
                </c:pt>
                <c:pt idx="6">
                  <c:v>9.5000000000000001E-2</c:v>
                </c:pt>
                <c:pt idx="7">
                  <c:v>9.5000000000000001E-2</c:v>
                </c:pt>
                <c:pt idx="8">
                  <c:v>9.5000000000000001E-2</c:v>
                </c:pt>
                <c:pt idx="9">
                  <c:v>9.5000000000000001E-2</c:v>
                </c:pt>
                <c:pt idx="10">
                  <c:v>9.5000000000000001E-2</c:v>
                </c:pt>
                <c:pt idx="11">
                  <c:v>9.5000000000000001E-2</c:v>
                </c:pt>
                <c:pt idx="12">
                  <c:v>9.5000000000000001E-2</c:v>
                </c:pt>
                <c:pt idx="13">
                  <c:v>9.5000000000000001E-2</c:v>
                </c:pt>
                <c:pt idx="14">
                  <c:v>9.5000000000000001E-2</c:v>
                </c:pt>
                <c:pt idx="15">
                  <c:v>9.5000000000000001E-2</c:v>
                </c:pt>
                <c:pt idx="16">
                  <c:v>9.5000000000000001E-2</c:v>
                </c:pt>
                <c:pt idx="17">
                  <c:v>9.5000000000000001E-2</c:v>
                </c:pt>
                <c:pt idx="18">
                  <c:v>9.5000000000000001E-2</c:v>
                </c:pt>
                <c:pt idx="19">
                  <c:v>9.5000000000000001E-2</c:v>
                </c:pt>
                <c:pt idx="20">
                  <c:v>9.5000000000000001E-2</c:v>
                </c:pt>
                <c:pt idx="21">
                  <c:v>9.5000000000000001E-2</c:v>
                </c:pt>
                <c:pt idx="22">
                  <c:v>9.5000000000000001E-2</c:v>
                </c:pt>
                <c:pt idx="23">
                  <c:v>9.5000000000000001E-2</c:v>
                </c:pt>
                <c:pt idx="24">
                  <c:v>9.5000000000000001E-2</c:v>
                </c:pt>
                <c:pt idx="25">
                  <c:v>9.5000000000000001E-2</c:v>
                </c:pt>
                <c:pt idx="26">
                  <c:v>9.5000000000000001E-2</c:v>
                </c:pt>
                <c:pt idx="27">
                  <c:v>9.5000000000000001E-2</c:v>
                </c:pt>
                <c:pt idx="28">
                  <c:v>9.5000000000000001E-2</c:v>
                </c:pt>
                <c:pt idx="29">
                  <c:v>9.5000000000000001E-2</c:v>
                </c:pt>
                <c:pt idx="30">
                  <c:v>9.5000000000000001E-2</c:v>
                </c:pt>
                <c:pt idx="31">
                  <c:v>9.5000000000000001E-2</c:v>
                </c:pt>
                <c:pt idx="32">
                  <c:v>9.5000000000000001E-2</c:v>
                </c:pt>
                <c:pt idx="33">
                  <c:v>9.5000000000000001E-2</c:v>
                </c:pt>
                <c:pt idx="34">
                  <c:v>9.5000000000000001E-2</c:v>
                </c:pt>
                <c:pt idx="35">
                  <c:v>9.5000000000000001E-2</c:v>
                </c:pt>
                <c:pt idx="36">
                  <c:v>9.5000000000000001E-2</c:v>
                </c:pt>
                <c:pt idx="37">
                  <c:v>9.5000000000000001E-2</c:v>
                </c:pt>
              </c:numCache>
            </c:numRef>
          </c:val>
          <c:extLst>
            <c:ext xmlns:c16="http://schemas.microsoft.com/office/drawing/2014/chart" uri="{C3380CC4-5D6E-409C-BE32-E72D297353CC}">
              <c16:uniqueId val="{00000001-457A-4577-9F2D-AEBF2722C928}"/>
            </c:ext>
          </c:extLst>
        </c:ser>
        <c:ser>
          <c:idx val="1"/>
          <c:order val="2"/>
          <c:tx>
            <c:strRef>
              <c:f>Data!$CT$5</c:f>
              <c:strCache>
                <c:ptCount val="1"/>
                <c:pt idx="0">
                  <c:v>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Data!$CT$7:$CT$66</c:f>
              <c:numCache>
                <c:formatCode>0.0%</c:formatCode>
                <c:ptCount val="38"/>
                <c:pt idx="0">
                  <c:v>0.85499999999999998</c:v>
                </c:pt>
                <c:pt idx="1">
                  <c:v>0.80500000000000005</c:v>
                </c:pt>
                <c:pt idx="2">
                  <c:v>0.755</c:v>
                </c:pt>
                <c:pt idx="3">
                  <c:v>0.70500000000000007</c:v>
                </c:pt>
                <c:pt idx="4">
                  <c:v>0.63</c:v>
                </c:pt>
                <c:pt idx="5">
                  <c:v>0.55500000000000005</c:v>
                </c:pt>
                <c:pt idx="6">
                  <c:v>0.48000000000000004</c:v>
                </c:pt>
                <c:pt idx="7">
                  <c:v>0.40500000000000003</c:v>
                </c:pt>
                <c:pt idx="8">
                  <c:v>0.30500000000000005</c:v>
                </c:pt>
                <c:pt idx="9">
                  <c:v>0.20500000000000007</c:v>
                </c:pt>
                <c:pt idx="10">
                  <c:v>0.10499999999999998</c:v>
                </c:pt>
                <c:pt idx="11">
                  <c:v>5.0000000000000044E-3</c:v>
                </c:pt>
                <c:pt idx="12">
                  <c:v>0.85499999999999998</c:v>
                </c:pt>
                <c:pt idx="13">
                  <c:v>0.80500000000000005</c:v>
                </c:pt>
                <c:pt idx="14">
                  <c:v>0.755</c:v>
                </c:pt>
                <c:pt idx="15">
                  <c:v>0.70500000000000007</c:v>
                </c:pt>
                <c:pt idx="16">
                  <c:v>0.63</c:v>
                </c:pt>
                <c:pt idx="17">
                  <c:v>0.55500000000000005</c:v>
                </c:pt>
                <c:pt idx="18">
                  <c:v>0.48000000000000004</c:v>
                </c:pt>
                <c:pt idx="19">
                  <c:v>0.40500000000000003</c:v>
                </c:pt>
                <c:pt idx="20">
                  <c:v>0.30500000000000005</c:v>
                </c:pt>
                <c:pt idx="21">
                  <c:v>0.20500000000000007</c:v>
                </c:pt>
                <c:pt idx="22">
                  <c:v>0.10499999999999998</c:v>
                </c:pt>
                <c:pt idx="23">
                  <c:v>5.0000000000000044E-3</c:v>
                </c:pt>
                <c:pt idx="24">
                  <c:v>0.85499999999999998</c:v>
                </c:pt>
                <c:pt idx="25">
                  <c:v>0.80500000000000005</c:v>
                </c:pt>
                <c:pt idx="26">
                  <c:v>0.755</c:v>
                </c:pt>
                <c:pt idx="27">
                  <c:v>0.70500000000000007</c:v>
                </c:pt>
                <c:pt idx="28">
                  <c:v>0.63</c:v>
                </c:pt>
                <c:pt idx="29">
                  <c:v>0.55500000000000005</c:v>
                </c:pt>
                <c:pt idx="30">
                  <c:v>0.48000000000000004</c:v>
                </c:pt>
                <c:pt idx="31">
                  <c:v>0.40500000000000003</c:v>
                </c:pt>
                <c:pt idx="32">
                  <c:v>0.30500000000000005</c:v>
                </c:pt>
                <c:pt idx="33">
                  <c:v>0.20500000000000007</c:v>
                </c:pt>
                <c:pt idx="34">
                  <c:v>0.10499999999999998</c:v>
                </c:pt>
                <c:pt idx="35">
                  <c:v>5.0000000000000044E-3</c:v>
                </c:pt>
                <c:pt idx="36">
                  <c:v>0.85499999999999998</c:v>
                </c:pt>
                <c:pt idx="37">
                  <c:v>0.80500000000000005</c:v>
                </c:pt>
              </c:numCache>
            </c:numRef>
          </c:val>
          <c:extLst>
            <c:ext xmlns:c16="http://schemas.microsoft.com/office/drawing/2014/chart" uri="{C3380CC4-5D6E-409C-BE32-E72D297353CC}">
              <c16:uniqueId val="{00000002-457A-4577-9F2D-AEBF2722C928}"/>
            </c:ext>
          </c:extLst>
        </c:ser>
        <c:dLbls>
          <c:showLegendKey val="0"/>
          <c:showVal val="0"/>
          <c:showCatName val="0"/>
          <c:showSerName val="0"/>
          <c:showPercent val="0"/>
          <c:showBubbleSize val="0"/>
        </c:dLbls>
        <c:axId val="110286720"/>
        <c:axId val="110288256"/>
      </c:areaChart>
      <c:lineChart>
        <c:grouping val="standard"/>
        <c:varyColors val="0"/>
        <c:ser>
          <c:idx val="0"/>
          <c:order val="3"/>
          <c:tx>
            <c:strRef>
              <c:f>Data!$CQ$5</c:f>
              <c:strCache>
                <c:ptCount val="1"/>
                <c:pt idx="0">
                  <c:v>percentage of completed medical appraisals with interview and form 4</c:v>
                </c:pt>
              </c:strCache>
            </c:strRef>
          </c:tx>
          <c:spPr>
            <a:ln>
              <a:solidFill>
                <a:schemeClr val="tx1"/>
              </a:solidFill>
            </a:ln>
          </c:spPr>
          <c:dPt>
            <c:idx val="3"/>
            <c:bubble3D val="0"/>
            <c:spPr>
              <a:ln>
                <a:noFill/>
              </a:ln>
            </c:spPr>
            <c:extLst>
              <c:ext xmlns:c16="http://schemas.microsoft.com/office/drawing/2014/chart" uri="{C3380CC4-5D6E-409C-BE32-E72D297353CC}">
                <c16:uniqueId val="{00000003-457A-4577-9F2D-AEBF2722C928}"/>
              </c:ext>
            </c:extLst>
          </c:dPt>
          <c:dPt>
            <c:idx val="6"/>
            <c:bubble3D val="0"/>
            <c:spPr>
              <a:ln>
                <a:noFill/>
              </a:ln>
            </c:spPr>
            <c:extLst>
              <c:ext xmlns:c16="http://schemas.microsoft.com/office/drawing/2014/chart" uri="{C3380CC4-5D6E-409C-BE32-E72D297353CC}">
                <c16:uniqueId val="{00000004-457A-4577-9F2D-AEBF2722C928}"/>
              </c:ext>
            </c:extLst>
          </c:dPt>
          <c:dPt>
            <c:idx val="15"/>
            <c:bubble3D val="0"/>
            <c:spPr>
              <a:ln>
                <a:noFill/>
              </a:ln>
            </c:spPr>
            <c:extLst>
              <c:ext xmlns:c16="http://schemas.microsoft.com/office/drawing/2014/chart" uri="{C3380CC4-5D6E-409C-BE32-E72D297353CC}">
                <c16:uniqueId val="{00000005-457A-4577-9F2D-AEBF2722C928}"/>
              </c:ext>
            </c:extLst>
          </c:dPt>
          <c:dPt>
            <c:idx val="27"/>
            <c:bubble3D val="0"/>
            <c:spPr>
              <a:ln>
                <a:noFill/>
              </a:ln>
            </c:spPr>
            <c:extLst>
              <c:ext xmlns:c16="http://schemas.microsoft.com/office/drawing/2014/chart" uri="{C3380CC4-5D6E-409C-BE32-E72D297353CC}">
                <c16:uniqueId val="{00000006-457A-4577-9F2D-AEBF2722C928}"/>
              </c:ext>
            </c:extLst>
          </c:dPt>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Data!$CQ$7:$CQ$66</c:f>
              <c:numCache>
                <c:formatCode>0.0%</c:formatCode>
                <c:ptCount val="38"/>
                <c:pt idx="3">
                  <c:v>0.08</c:v>
                </c:pt>
                <c:pt idx="7">
                  <c:v>0.36099999999999999</c:v>
                </c:pt>
                <c:pt idx="11">
                  <c:v>0.88</c:v>
                </c:pt>
                <c:pt idx="15">
                  <c:v>0.13800000000000001</c:v>
                </c:pt>
                <c:pt idx="19">
                  <c:v>0.20799999999999999</c:v>
                </c:pt>
                <c:pt idx="23">
                  <c:v>0.80800000000000005</c:v>
                </c:pt>
                <c:pt idx="27">
                  <c:v>1.4925373134328358E-2</c:v>
                </c:pt>
                <c:pt idx="31">
                  <c:v>0.17741935483870969</c:v>
                </c:pt>
                <c:pt idx="35">
                  <c:v>0.62790697674418605</c:v>
                </c:pt>
              </c:numCache>
            </c:numRef>
          </c:val>
          <c:smooth val="0"/>
          <c:extLst>
            <c:ext xmlns:c16="http://schemas.microsoft.com/office/drawing/2014/chart" uri="{C3380CC4-5D6E-409C-BE32-E72D297353CC}">
              <c16:uniqueId val="{00000007-457A-4577-9F2D-AEBF2722C928}"/>
            </c:ext>
          </c:extLst>
        </c:ser>
        <c:dLbls>
          <c:showLegendKey val="0"/>
          <c:showVal val="0"/>
          <c:showCatName val="0"/>
          <c:showSerName val="0"/>
          <c:showPercent val="0"/>
          <c:showBubbleSize val="0"/>
        </c:dLbls>
        <c:marker val="1"/>
        <c:smooth val="0"/>
        <c:axId val="110286720"/>
        <c:axId val="110288256"/>
      </c:lineChart>
      <c:dateAx>
        <c:axId val="110286720"/>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10288256"/>
        <c:crosses val="autoZero"/>
        <c:auto val="1"/>
        <c:lblOffset val="100"/>
        <c:baseTimeUnit val="months"/>
      </c:dateAx>
      <c:valAx>
        <c:axId val="110288256"/>
        <c:scaling>
          <c:orientation val="minMax"/>
          <c:max val="1"/>
        </c:scaling>
        <c:delete val="0"/>
        <c:axPos val="l"/>
        <c:numFmt formatCode="0%" sourceLinked="0"/>
        <c:majorTickMark val="out"/>
        <c:minorTickMark val="none"/>
        <c:tickLblPos val="nextTo"/>
        <c:crossAx val="110286720"/>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3793257050184E-2"/>
          <c:y val="7.0156386701662299E-2"/>
          <c:w val="0.92963003684690004"/>
          <c:h val="0.64573490813651424"/>
        </c:manualLayout>
      </c:layout>
      <c:barChart>
        <c:barDir val="col"/>
        <c:grouping val="stacked"/>
        <c:varyColors val="0"/>
        <c:ser>
          <c:idx val="1"/>
          <c:order val="1"/>
          <c:tx>
            <c:strRef>
              <c:f>Data!$DT$5</c:f>
              <c:strCache>
                <c:ptCount val="1"/>
                <c:pt idx="0">
                  <c:v>Green Range</c:v>
                </c:pt>
              </c:strCache>
            </c:strRef>
          </c:tx>
          <c:spPr>
            <a:solidFill>
              <a:srgbClr val="9BBB59">
                <a:lumMod val="40000"/>
                <a:lumOff val="60000"/>
              </a:srgbClr>
            </a:solidFill>
            <a:ln>
              <a:noFill/>
            </a:ln>
          </c:spPr>
          <c:invertIfNegative val="0"/>
          <c:val>
            <c:numRef>
              <c:f>Data!$DT$7:$DT$66</c:f>
              <c:numCache>
                <c:formatCode>0.0%</c:formatCode>
                <c:ptCount val="38"/>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0.15</c:v>
                </c:pt>
                <c:pt idx="25">
                  <c:v>0.15</c:v>
                </c:pt>
                <c:pt idx="26">
                  <c:v>0.15</c:v>
                </c:pt>
                <c:pt idx="27">
                  <c:v>0.15</c:v>
                </c:pt>
                <c:pt idx="28">
                  <c:v>0.15</c:v>
                </c:pt>
                <c:pt idx="29">
                  <c:v>0.15</c:v>
                </c:pt>
                <c:pt idx="30">
                  <c:v>0.15</c:v>
                </c:pt>
                <c:pt idx="31">
                  <c:v>0.15</c:v>
                </c:pt>
                <c:pt idx="32">
                  <c:v>0.15</c:v>
                </c:pt>
                <c:pt idx="33">
                  <c:v>0.15</c:v>
                </c:pt>
                <c:pt idx="34">
                  <c:v>0.15</c:v>
                </c:pt>
                <c:pt idx="35">
                  <c:v>0.15</c:v>
                </c:pt>
                <c:pt idx="36">
                  <c:v>0.15</c:v>
                </c:pt>
                <c:pt idx="37">
                  <c:v>0.15</c:v>
                </c:pt>
              </c:numCache>
            </c:numRef>
          </c:val>
          <c:extLst>
            <c:ext xmlns:c16="http://schemas.microsoft.com/office/drawing/2014/chart" uri="{C3380CC4-5D6E-409C-BE32-E72D297353CC}">
              <c16:uniqueId val="{00000000-7B64-454B-BCDF-61FAA8AA8AC5}"/>
            </c:ext>
          </c:extLst>
        </c:ser>
        <c:ser>
          <c:idx val="0"/>
          <c:order val="2"/>
          <c:tx>
            <c:strRef>
              <c:f>Data!$DY$5</c:f>
              <c:strCache>
                <c:ptCount val="1"/>
                <c:pt idx="0">
                  <c:v>Radiology Negative Green Range</c:v>
                </c:pt>
              </c:strCache>
            </c:strRef>
          </c:tx>
          <c:spPr>
            <a:solidFill>
              <a:srgbClr val="9BBB59">
                <a:lumMod val="40000"/>
                <a:lumOff val="60000"/>
              </a:srgbClr>
            </a:solidFill>
            <a:ln>
              <a:noFill/>
            </a:ln>
          </c:spPr>
          <c:invertIfNegative val="0"/>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Data!$DY$7:$DY$66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1-7B64-454B-BCDF-61FAA8AA8AC5}"/>
            </c:ext>
          </c:extLst>
        </c:ser>
        <c:ser>
          <c:idx val="4"/>
          <c:order val="3"/>
          <c:tx>
            <c:strRef>
              <c:f>Data!$DV$5</c:f>
              <c:strCache>
                <c:ptCount val="1"/>
                <c:pt idx="0">
                  <c:v>Red Range</c:v>
                </c:pt>
              </c:strCache>
            </c:strRef>
          </c:tx>
          <c:spPr>
            <a:solidFill>
              <a:schemeClr val="accent6">
                <a:lumMod val="40000"/>
                <a:lumOff val="60000"/>
              </a:schemeClr>
            </a:solidFill>
            <a:ln>
              <a:noFill/>
            </a:ln>
          </c:spPr>
          <c:invertIfNegative val="0"/>
          <c:val>
            <c:numRef>
              <c:f>Data!$DV$7:$DV$66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2-7B64-454B-BCDF-61FAA8AA8AC5}"/>
            </c:ext>
          </c:extLst>
        </c:ser>
        <c:ser>
          <c:idx val="3"/>
          <c:order val="4"/>
          <c:tx>
            <c:strRef>
              <c:f>Data!$DX$5</c:f>
              <c:strCache>
                <c:ptCount val="1"/>
                <c:pt idx="0">
                  <c:v>Radiology Amber Range</c:v>
                </c:pt>
              </c:strCache>
            </c:strRef>
          </c:tx>
          <c:spPr>
            <a:solidFill>
              <a:schemeClr val="accent2">
                <a:lumMod val="40000"/>
                <a:lumOff val="60000"/>
              </a:schemeClr>
            </a:solidFill>
            <a:ln>
              <a:noFill/>
            </a:ln>
          </c:spPr>
          <c:invertIfNegative val="0"/>
          <c:val>
            <c:numRef>
              <c:f>Data!$DX$7:$DX$66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3-7B64-454B-BCDF-61FAA8AA8AC5}"/>
            </c:ext>
          </c:extLst>
        </c:ser>
        <c:dLbls>
          <c:showLegendKey val="0"/>
          <c:showVal val="0"/>
          <c:showCatName val="0"/>
          <c:showSerName val="0"/>
          <c:showPercent val="0"/>
          <c:showBubbleSize val="0"/>
        </c:dLbls>
        <c:gapWidth val="0"/>
        <c:overlap val="100"/>
        <c:axId val="110226816"/>
        <c:axId val="110306432"/>
      </c:barChart>
      <c:lineChart>
        <c:grouping val="standard"/>
        <c:varyColors val="0"/>
        <c:ser>
          <c:idx val="2"/>
          <c:order val="0"/>
          <c:tx>
            <c:strRef>
              <c:f>Data!$DZ$5</c:f>
              <c:strCache>
                <c:ptCount val="1"/>
                <c:pt idx="0">
                  <c:v>% Variance Diagnostic Imaging</c:v>
                </c:pt>
              </c:strCache>
            </c:strRef>
          </c:tx>
          <c:spPr>
            <a:ln>
              <a:solidFill>
                <a:schemeClr val="tx1"/>
              </a:solidFill>
            </a:ln>
          </c:spPr>
          <c:marker>
            <c:symbol val="diamond"/>
            <c:size val="7"/>
            <c:spPr>
              <a:solidFill>
                <a:srgbClr val="4F81BD"/>
              </a:solidFill>
              <a:ln>
                <a:solidFill>
                  <a:srgbClr val="4F81BD"/>
                </a:solidFill>
              </a:ln>
            </c:spPr>
          </c:marker>
          <c:dPt>
            <c:idx val="12"/>
            <c:bubble3D val="0"/>
            <c:spPr>
              <a:ln>
                <a:noFill/>
              </a:ln>
            </c:spPr>
            <c:extLst>
              <c:ext xmlns:c16="http://schemas.microsoft.com/office/drawing/2014/chart" uri="{C3380CC4-5D6E-409C-BE32-E72D297353CC}">
                <c16:uniqueId val="{00000004-7B64-454B-BCDF-61FAA8AA8AC5}"/>
              </c:ext>
            </c:extLst>
          </c:dPt>
          <c:dPt>
            <c:idx val="24"/>
            <c:bubble3D val="0"/>
            <c:spPr>
              <a:ln>
                <a:noFill/>
              </a:ln>
            </c:spPr>
            <c:extLst>
              <c:ext xmlns:c16="http://schemas.microsoft.com/office/drawing/2014/chart" uri="{C3380CC4-5D6E-409C-BE32-E72D297353CC}">
                <c16:uniqueId val="{00000005-7B64-454B-BCDF-61FAA8AA8AC5}"/>
              </c:ext>
            </c:extLst>
          </c:dPt>
          <c:dPt>
            <c:idx val="36"/>
            <c:bubble3D val="0"/>
            <c:spPr>
              <a:ln>
                <a:noFill/>
              </a:ln>
            </c:spPr>
            <c:extLst>
              <c:ext xmlns:c16="http://schemas.microsoft.com/office/drawing/2014/chart" uri="{C3380CC4-5D6E-409C-BE32-E72D297353CC}">
                <c16:uniqueId val="{00000006-7B64-454B-BCDF-61FAA8AA8AC5}"/>
              </c:ext>
            </c:extLst>
          </c:dPt>
          <c:dLbls>
            <c:dLbl>
              <c:idx val="12"/>
              <c:layout>
                <c:manualLayout>
                  <c:x val="-1.160403821702807E-2"/>
                  <c:y val="0.138455271216097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64-454B-BCDF-61FAA8AA8AC5}"/>
                </c:ext>
              </c:extLst>
            </c:dLbl>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Data!$DZ$7:$DZ$66</c:f>
              <c:numCache>
                <c:formatCode>0.0%</c:formatCode>
                <c:ptCount val="38"/>
                <c:pt idx="0">
                  <c:v>0.122</c:v>
                </c:pt>
                <c:pt idx="1">
                  <c:v>9.1999999999999998E-2</c:v>
                </c:pt>
                <c:pt idx="2">
                  <c:v>9.7000000000000003E-2</c:v>
                </c:pt>
                <c:pt idx="3">
                  <c:v>7.3999999999999996E-2</c:v>
                </c:pt>
                <c:pt idx="4">
                  <c:v>0.106</c:v>
                </c:pt>
                <c:pt idx="5">
                  <c:v>0.107</c:v>
                </c:pt>
                <c:pt idx="6">
                  <c:v>0.104</c:v>
                </c:pt>
                <c:pt idx="7">
                  <c:v>0.129</c:v>
                </c:pt>
                <c:pt idx="8">
                  <c:v>0.13</c:v>
                </c:pt>
                <c:pt idx="9">
                  <c:v>0.125</c:v>
                </c:pt>
                <c:pt idx="10">
                  <c:v>0.122</c:v>
                </c:pt>
                <c:pt idx="11">
                  <c:v>0.13200000000000001</c:v>
                </c:pt>
                <c:pt idx="12">
                  <c:v>-3.0000000000000001E-3</c:v>
                </c:pt>
                <c:pt idx="13">
                  <c:v>1.7000000000000001E-2</c:v>
                </c:pt>
                <c:pt idx="14">
                  <c:v>3.0000000000000001E-3</c:v>
                </c:pt>
                <c:pt idx="15">
                  <c:v>-1.7000000000000001E-2</c:v>
                </c:pt>
                <c:pt idx="16">
                  <c:v>-8.0000000000000002E-3</c:v>
                </c:pt>
                <c:pt idx="17">
                  <c:v>1.0999999999999999E-2</c:v>
                </c:pt>
                <c:pt idx="18">
                  <c:v>2.5000000000000001E-2</c:v>
                </c:pt>
                <c:pt idx="19">
                  <c:v>2.1000000000000001E-2</c:v>
                </c:pt>
                <c:pt idx="20">
                  <c:v>0.03</c:v>
                </c:pt>
                <c:pt idx="21">
                  <c:v>0.03</c:v>
                </c:pt>
                <c:pt idx="22">
                  <c:v>2.5999999999999999E-2</c:v>
                </c:pt>
                <c:pt idx="23">
                  <c:v>2.8000000000000001E-2</c:v>
                </c:pt>
                <c:pt idx="24">
                  <c:v>4.0000000000000001E-3</c:v>
                </c:pt>
                <c:pt idx="25">
                  <c:v>8.0000000000000002E-3</c:v>
                </c:pt>
                <c:pt idx="26">
                  <c:v>3.4000000000000002E-2</c:v>
                </c:pt>
                <c:pt idx="27">
                  <c:v>5.0999999999999997E-2</c:v>
                </c:pt>
                <c:pt idx="28">
                  <c:v>6.0999999999999999E-2</c:v>
                </c:pt>
                <c:pt idx="29">
                  <c:v>8.2000000000000003E-2</c:v>
                </c:pt>
                <c:pt idx="30">
                  <c:v>9.1999999999999998E-2</c:v>
                </c:pt>
                <c:pt idx="31">
                  <c:v>9.4E-2</c:v>
                </c:pt>
                <c:pt idx="32">
                  <c:v>8.3000000000000004E-2</c:v>
                </c:pt>
                <c:pt idx="33">
                  <c:v>7.9000000000000001E-2</c:v>
                </c:pt>
                <c:pt idx="34">
                  <c:v>8.4000000000000005E-2</c:v>
                </c:pt>
                <c:pt idx="35">
                  <c:v>0.108</c:v>
                </c:pt>
                <c:pt idx="36">
                  <c:v>5.8000000000000003E-2</c:v>
                </c:pt>
              </c:numCache>
            </c:numRef>
          </c:val>
          <c:smooth val="0"/>
          <c:extLst>
            <c:ext xmlns:c16="http://schemas.microsoft.com/office/drawing/2014/chart" uri="{C3380CC4-5D6E-409C-BE32-E72D297353CC}">
              <c16:uniqueId val="{00000007-7B64-454B-BCDF-61FAA8AA8AC5}"/>
            </c:ext>
          </c:extLst>
        </c:ser>
        <c:dLbls>
          <c:showLegendKey val="0"/>
          <c:showVal val="0"/>
          <c:showCatName val="0"/>
          <c:showSerName val="0"/>
          <c:showPercent val="0"/>
          <c:showBubbleSize val="0"/>
        </c:dLbls>
        <c:marker val="1"/>
        <c:smooth val="0"/>
        <c:axId val="110226816"/>
        <c:axId val="110306432"/>
      </c:lineChart>
      <c:scatterChart>
        <c:scatterStyle val="lineMarker"/>
        <c:varyColors val="0"/>
        <c:ser>
          <c:idx val="5"/>
          <c:order val="5"/>
          <c:tx>
            <c:strRef>
              <c:f>Data!$EA$5</c:f>
              <c:strCache>
                <c:ptCount val="1"/>
                <c:pt idx="0">
                  <c:v>Diagnostic Imaging Adjustment</c:v>
                </c:pt>
              </c:strCache>
            </c:strRef>
          </c:tx>
          <c:spPr>
            <a:ln w="28575">
              <a:noFill/>
            </a:ln>
          </c:spPr>
          <c:dPt>
            <c:idx val="12"/>
            <c:marker>
              <c:symbol val="none"/>
            </c:marker>
            <c:bubble3D val="0"/>
            <c:extLst>
              <c:ext xmlns:c16="http://schemas.microsoft.com/office/drawing/2014/chart" uri="{C3380CC4-5D6E-409C-BE32-E72D297353CC}">
                <c16:uniqueId val="{00000008-7B64-454B-BCDF-61FAA8AA8AC5}"/>
              </c:ext>
            </c:extLst>
          </c:dPt>
          <c:errBars>
            <c:errDir val="y"/>
            <c:errBarType val="both"/>
            <c:errValType val="fixedVal"/>
            <c:noEndCap val="1"/>
            <c:val val="1"/>
            <c:spPr>
              <a:ln>
                <a:prstDash val="dash"/>
              </a:ln>
            </c:spPr>
          </c:errBars>
          <c:yVal>
            <c:numRef>
              <c:f>Data!$EA$7:$EA$66</c:f>
              <c:numCache>
                <c:formatCode>0.0%</c:formatCode>
                <c:ptCount val="38"/>
                <c:pt idx="12">
                  <c:v>0</c:v>
                </c:pt>
              </c:numCache>
            </c:numRef>
          </c:yVal>
          <c:smooth val="0"/>
          <c:extLst>
            <c:ext xmlns:c16="http://schemas.microsoft.com/office/drawing/2014/chart" uri="{C3380CC4-5D6E-409C-BE32-E72D297353CC}">
              <c16:uniqueId val="{00000009-7B64-454B-BCDF-61FAA8AA8AC5}"/>
            </c:ext>
          </c:extLst>
        </c:ser>
        <c:dLbls>
          <c:showLegendKey val="0"/>
          <c:showVal val="0"/>
          <c:showCatName val="0"/>
          <c:showSerName val="0"/>
          <c:showPercent val="0"/>
          <c:showBubbleSize val="0"/>
        </c:dLbls>
        <c:axId val="110226816"/>
        <c:axId val="110306432"/>
      </c:scatterChart>
      <c:catAx>
        <c:axId val="110226816"/>
        <c:scaling>
          <c:orientation val="minMax"/>
        </c:scaling>
        <c:delete val="0"/>
        <c:axPos val="b"/>
        <c:numFmt formatCode="mmm\-yy" sourceLinked="1"/>
        <c:majorTickMark val="out"/>
        <c:minorTickMark val="none"/>
        <c:tickLblPos val="low"/>
        <c:txPr>
          <a:bodyPr rot="-5400000" vert="horz"/>
          <a:lstStyle/>
          <a:p>
            <a:pPr>
              <a:defRPr/>
            </a:pPr>
            <a:endParaRPr lang="en-US"/>
          </a:p>
        </c:txPr>
        <c:crossAx val="110306432"/>
        <c:crosses val="autoZero"/>
        <c:auto val="1"/>
        <c:lblAlgn val="ctr"/>
        <c:lblOffset val="100"/>
        <c:noMultiLvlLbl val="0"/>
      </c:catAx>
      <c:valAx>
        <c:axId val="110306432"/>
        <c:scaling>
          <c:orientation val="minMax"/>
          <c:max val="0.15000000000000024"/>
          <c:min val="-0.2"/>
        </c:scaling>
        <c:delete val="0"/>
        <c:axPos val="l"/>
        <c:numFmt formatCode="0%" sourceLinked="0"/>
        <c:majorTickMark val="out"/>
        <c:minorTickMark val="none"/>
        <c:tickLblPos val="nextTo"/>
        <c:crossAx val="11022681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Data!$DL$5</c:f>
              <c:strCache>
                <c:ptCount val="1"/>
                <c:pt idx="0">
                  <c:v>Green Range</c:v>
                </c:pt>
              </c:strCache>
            </c:strRef>
          </c:tx>
          <c:spPr>
            <a:solidFill>
              <a:schemeClr val="accent3">
                <a:lumMod val="40000"/>
                <a:lumOff val="60000"/>
              </a:schemeClr>
            </a:solidFill>
            <a:ln>
              <a:noFill/>
            </a:ln>
          </c:spPr>
          <c:invertIfNegative val="0"/>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Data!$DL$7:$DL$66</c:f>
              <c:numCache>
                <c:formatCode>0.0%</c:formatCode>
                <c:ptCount val="38"/>
                <c:pt idx="0">
                  <c:v>0.4</c:v>
                </c:pt>
                <c:pt idx="1">
                  <c:v>0.4</c:v>
                </c:pt>
                <c:pt idx="2">
                  <c:v>0.4</c:v>
                </c:pt>
                <c:pt idx="3">
                  <c:v>0.4</c:v>
                </c:pt>
                <c:pt idx="4">
                  <c:v>0.4</c:v>
                </c:pt>
                <c:pt idx="5">
                  <c:v>0.4</c:v>
                </c:pt>
                <c:pt idx="6">
                  <c:v>0.4</c:v>
                </c:pt>
                <c:pt idx="7">
                  <c:v>0.4</c:v>
                </c:pt>
                <c:pt idx="8">
                  <c:v>0.4</c:v>
                </c:pt>
                <c:pt idx="9">
                  <c:v>0.4</c:v>
                </c:pt>
                <c:pt idx="10">
                  <c:v>0.4</c:v>
                </c:pt>
                <c:pt idx="11">
                  <c:v>0.4</c:v>
                </c:pt>
                <c:pt idx="12">
                  <c:v>0.4</c:v>
                </c:pt>
                <c:pt idx="13">
                  <c:v>0.4</c:v>
                </c:pt>
                <c:pt idx="14">
                  <c:v>0.4</c:v>
                </c:pt>
                <c:pt idx="15">
                  <c:v>0.4</c:v>
                </c:pt>
                <c:pt idx="16">
                  <c:v>0.4</c:v>
                </c:pt>
                <c:pt idx="17">
                  <c:v>0.4</c:v>
                </c:pt>
                <c:pt idx="18">
                  <c:v>0.4</c:v>
                </c:pt>
                <c:pt idx="19">
                  <c:v>0.4</c:v>
                </c:pt>
                <c:pt idx="20">
                  <c:v>0.4</c:v>
                </c:pt>
                <c:pt idx="21">
                  <c:v>0.4</c:v>
                </c:pt>
                <c:pt idx="22">
                  <c:v>0.4</c:v>
                </c:pt>
                <c:pt idx="23">
                  <c:v>0.4</c:v>
                </c:pt>
                <c:pt idx="24">
                  <c:v>0.4</c:v>
                </c:pt>
                <c:pt idx="25">
                  <c:v>0.4</c:v>
                </c:pt>
                <c:pt idx="26">
                  <c:v>0.4</c:v>
                </c:pt>
                <c:pt idx="27">
                  <c:v>0.4</c:v>
                </c:pt>
                <c:pt idx="28">
                  <c:v>0.4</c:v>
                </c:pt>
                <c:pt idx="29">
                  <c:v>0.4</c:v>
                </c:pt>
                <c:pt idx="30">
                  <c:v>0.4</c:v>
                </c:pt>
                <c:pt idx="31">
                  <c:v>0.4</c:v>
                </c:pt>
                <c:pt idx="32">
                  <c:v>0.4</c:v>
                </c:pt>
                <c:pt idx="33">
                  <c:v>0.4</c:v>
                </c:pt>
                <c:pt idx="34">
                  <c:v>0.4</c:v>
                </c:pt>
                <c:pt idx="35">
                  <c:v>0.4</c:v>
                </c:pt>
                <c:pt idx="36">
                  <c:v>0.4</c:v>
                </c:pt>
                <c:pt idx="37">
                  <c:v>0.4</c:v>
                </c:pt>
              </c:numCache>
            </c:numRef>
          </c:val>
          <c:extLst>
            <c:ext xmlns:c16="http://schemas.microsoft.com/office/drawing/2014/chart" uri="{C3380CC4-5D6E-409C-BE32-E72D297353CC}">
              <c16:uniqueId val="{00000000-47D2-4836-B76F-C4ADE1D9616A}"/>
            </c:ext>
          </c:extLst>
        </c:ser>
        <c:ser>
          <c:idx val="2"/>
          <c:order val="2"/>
          <c:tx>
            <c:strRef>
              <c:f>Data!$DM$5</c:f>
              <c:strCache>
                <c:ptCount val="1"/>
                <c:pt idx="0">
                  <c:v>Amber Range</c:v>
                </c:pt>
              </c:strCache>
            </c:strRef>
          </c:tx>
          <c:spPr>
            <a:solidFill>
              <a:schemeClr val="accent6">
                <a:lumMod val="40000"/>
                <a:lumOff val="60000"/>
              </a:schemeClr>
            </a:solidFill>
            <a:ln>
              <a:noFill/>
            </a:ln>
          </c:spPr>
          <c:invertIfNegative val="0"/>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Data!$DM$7:$DM$66</c:f>
              <c:numCache>
                <c:formatCode>0.0%</c:formatCode>
                <c:ptCount val="38"/>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pt idx="37">
                  <c:v>-0.2</c:v>
                </c:pt>
              </c:numCache>
            </c:numRef>
          </c:val>
          <c:extLst>
            <c:ext xmlns:c16="http://schemas.microsoft.com/office/drawing/2014/chart" uri="{C3380CC4-5D6E-409C-BE32-E72D297353CC}">
              <c16:uniqueId val="{00000001-47D2-4836-B76F-C4ADE1D9616A}"/>
            </c:ext>
          </c:extLst>
        </c:ser>
        <c:ser>
          <c:idx val="3"/>
          <c:order val="3"/>
          <c:tx>
            <c:strRef>
              <c:f>Data!$DN$5</c:f>
              <c:strCache>
                <c:ptCount val="1"/>
                <c:pt idx="0">
                  <c:v>Red Range</c:v>
                </c:pt>
              </c:strCache>
            </c:strRef>
          </c:tx>
          <c:spPr>
            <a:solidFill>
              <a:schemeClr val="accent2">
                <a:lumMod val="40000"/>
                <a:lumOff val="60000"/>
              </a:schemeClr>
            </a:solidFill>
            <a:ln>
              <a:noFill/>
            </a:ln>
          </c:spPr>
          <c:invertIfNegative val="0"/>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Data!$DN$7:$DN$66</c:f>
              <c:numCache>
                <c:formatCode>0.0%</c:formatCode>
                <c:ptCount val="38"/>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pt idx="37">
                  <c:v>-0.2</c:v>
                </c:pt>
              </c:numCache>
            </c:numRef>
          </c:val>
          <c:extLst>
            <c:ext xmlns:c16="http://schemas.microsoft.com/office/drawing/2014/chart" uri="{C3380CC4-5D6E-409C-BE32-E72D297353CC}">
              <c16:uniqueId val="{00000002-47D2-4836-B76F-C4ADE1D9616A}"/>
            </c:ext>
          </c:extLst>
        </c:ser>
        <c:dLbls>
          <c:showLegendKey val="0"/>
          <c:showVal val="0"/>
          <c:showCatName val="0"/>
          <c:showSerName val="0"/>
          <c:showPercent val="0"/>
          <c:showBubbleSize val="0"/>
        </c:dLbls>
        <c:gapWidth val="0"/>
        <c:overlap val="100"/>
        <c:axId val="110379392"/>
        <c:axId val="110380928"/>
      </c:barChart>
      <c:lineChart>
        <c:grouping val="standard"/>
        <c:varyColors val="0"/>
        <c:ser>
          <c:idx val="0"/>
          <c:order val="0"/>
          <c:tx>
            <c:strRef>
              <c:f>Data!$DK$5</c:f>
              <c:strCache>
                <c:ptCount val="1"/>
                <c:pt idx="0">
                  <c:v>Percentage variance</c:v>
                </c:pt>
              </c:strCache>
            </c:strRef>
          </c:tx>
          <c:spPr>
            <a:ln>
              <a:solidFill>
                <a:schemeClr val="tx1"/>
              </a:solidFill>
            </a:ln>
          </c:spPr>
          <c:dPt>
            <c:idx val="12"/>
            <c:bubble3D val="0"/>
            <c:spPr>
              <a:ln>
                <a:noFill/>
              </a:ln>
            </c:spPr>
            <c:extLst>
              <c:ext xmlns:c16="http://schemas.microsoft.com/office/drawing/2014/chart" uri="{C3380CC4-5D6E-409C-BE32-E72D297353CC}">
                <c16:uniqueId val="{00000003-47D2-4836-B76F-C4ADE1D9616A}"/>
              </c:ext>
            </c:extLst>
          </c:dPt>
          <c:dPt>
            <c:idx val="24"/>
            <c:bubble3D val="0"/>
            <c:spPr>
              <a:ln>
                <a:noFill/>
              </a:ln>
            </c:spPr>
            <c:extLst>
              <c:ext xmlns:c16="http://schemas.microsoft.com/office/drawing/2014/chart" uri="{C3380CC4-5D6E-409C-BE32-E72D297353CC}">
                <c16:uniqueId val="{00000004-47D2-4836-B76F-C4ADE1D9616A}"/>
              </c:ext>
            </c:extLst>
          </c:dPt>
          <c:dPt>
            <c:idx val="36"/>
            <c:bubble3D val="0"/>
            <c:spPr>
              <a:ln>
                <a:noFill/>
              </a:ln>
            </c:spPr>
            <c:extLst>
              <c:ext xmlns:c16="http://schemas.microsoft.com/office/drawing/2014/chart" uri="{C3380CC4-5D6E-409C-BE32-E72D297353CC}">
                <c16:uniqueId val="{00000005-47D2-4836-B76F-C4ADE1D9616A}"/>
              </c:ext>
            </c:extLst>
          </c:dPt>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Data!$DK$7:$DK$66</c:f>
              <c:numCache>
                <c:formatCode>0.0%</c:formatCode>
                <c:ptCount val="38"/>
                <c:pt idx="2">
                  <c:v>0.15698587127158556</c:v>
                </c:pt>
                <c:pt idx="3">
                  <c:v>0.30654420206659011</c:v>
                </c:pt>
                <c:pt idx="4">
                  <c:v>0.29055258467023171</c:v>
                </c:pt>
                <c:pt idx="5">
                  <c:v>0.39259796806966618</c:v>
                </c:pt>
                <c:pt idx="6">
                  <c:v>0.25903614457831325</c:v>
                </c:pt>
                <c:pt idx="7">
                  <c:v>0.1211453744493392</c:v>
                </c:pt>
                <c:pt idx="8">
                  <c:v>2.111893293812523E-2</c:v>
                </c:pt>
                <c:pt idx="9">
                  <c:v>3.9486356340288922E-2</c:v>
                </c:pt>
                <c:pt idx="10">
                  <c:v>0</c:v>
                </c:pt>
                <c:pt idx="11">
                  <c:v>-1.6194331983805668E-2</c:v>
                </c:pt>
                <c:pt idx="12">
                  <c:v>0</c:v>
                </c:pt>
                <c:pt idx="13">
                  <c:v>0</c:v>
                </c:pt>
                <c:pt idx="14">
                  <c:v>-0.19257773319959878</c:v>
                </c:pt>
                <c:pt idx="15">
                  <c:v>-0.12105263157894737</c:v>
                </c:pt>
                <c:pt idx="16">
                  <c:v>0.15288518738845924</c:v>
                </c:pt>
                <c:pt idx="17">
                  <c:v>7.730560578661845E-2</c:v>
                </c:pt>
                <c:pt idx="18">
                  <c:v>9.4605160281469897E-2</c:v>
                </c:pt>
                <c:pt idx="19">
                  <c:v>0.10003437607425232</c:v>
                </c:pt>
                <c:pt idx="20">
                  <c:v>2.7761370348493797E-2</c:v>
                </c:pt>
                <c:pt idx="21">
                  <c:v>7.9769736842105268E-2</c:v>
                </c:pt>
                <c:pt idx="22">
                  <c:v>4.1852402179296679E-2</c:v>
                </c:pt>
                <c:pt idx="23">
                  <c:v>9.3333333333333341E-3</c:v>
                </c:pt>
                <c:pt idx="24">
                  <c:v>0</c:v>
                </c:pt>
                <c:pt idx="25">
                  <c:v>-0.19714285714285715</c:v>
                </c:pt>
                <c:pt idx="26">
                  <c:v>-6.6413662239089177E-2</c:v>
                </c:pt>
                <c:pt idx="27">
                  <c:v>8.302354399008674E-2</c:v>
                </c:pt>
                <c:pt idx="28">
                  <c:v>0.14320987654320988</c:v>
                </c:pt>
                <c:pt idx="29">
                  <c:v>2.4660912453760789E-3</c:v>
                </c:pt>
                <c:pt idx="30">
                  <c:v>-1.1793611793611793E-2</c:v>
                </c:pt>
                <c:pt idx="31">
                  <c:v>-1.7551020408163264E-2</c:v>
                </c:pt>
                <c:pt idx="32">
                  <c:v>-5.5267702936096716E-3</c:v>
                </c:pt>
                <c:pt idx="33">
                  <c:v>3.003003003003003E-2</c:v>
                </c:pt>
                <c:pt idx="34">
                  <c:v>3.5278514588859416E-2</c:v>
                </c:pt>
                <c:pt idx="35">
                  <c:v>1.4503090822634332E-2</c:v>
                </c:pt>
              </c:numCache>
            </c:numRef>
          </c:val>
          <c:smooth val="0"/>
          <c:extLst>
            <c:ext xmlns:c16="http://schemas.microsoft.com/office/drawing/2014/chart" uri="{C3380CC4-5D6E-409C-BE32-E72D297353CC}">
              <c16:uniqueId val="{00000006-47D2-4836-B76F-C4ADE1D9616A}"/>
            </c:ext>
          </c:extLst>
        </c:ser>
        <c:dLbls>
          <c:showLegendKey val="0"/>
          <c:showVal val="0"/>
          <c:showCatName val="0"/>
          <c:showSerName val="0"/>
          <c:showPercent val="0"/>
          <c:showBubbleSize val="0"/>
        </c:dLbls>
        <c:marker val="1"/>
        <c:smooth val="0"/>
        <c:axId val="110379392"/>
        <c:axId val="110380928"/>
      </c:lineChart>
      <c:dateAx>
        <c:axId val="110379392"/>
        <c:scaling>
          <c:orientation val="minMax"/>
        </c:scaling>
        <c:delete val="0"/>
        <c:axPos val="b"/>
        <c:numFmt formatCode="mmm\-yy" sourceLinked="1"/>
        <c:majorTickMark val="out"/>
        <c:minorTickMark val="none"/>
        <c:tickLblPos val="low"/>
        <c:txPr>
          <a:bodyPr rot="-5400000" vert="horz"/>
          <a:lstStyle/>
          <a:p>
            <a:pPr>
              <a:defRPr/>
            </a:pPr>
            <a:endParaRPr lang="en-US"/>
          </a:p>
        </c:txPr>
        <c:crossAx val="110380928"/>
        <c:crosses val="autoZero"/>
        <c:auto val="1"/>
        <c:lblOffset val="100"/>
        <c:baseTimeUnit val="months"/>
      </c:dateAx>
      <c:valAx>
        <c:axId val="110380928"/>
        <c:scaling>
          <c:orientation val="minMax"/>
          <c:max val="0.4"/>
          <c:min val="-0.4"/>
        </c:scaling>
        <c:delete val="0"/>
        <c:axPos val="l"/>
        <c:numFmt formatCode="0.0%" sourceLinked="1"/>
        <c:majorTickMark val="out"/>
        <c:minorTickMark val="none"/>
        <c:tickLblPos val="nextTo"/>
        <c:crossAx val="110379392"/>
        <c:crosses val="autoZero"/>
        <c:crossBetween val="between"/>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16293264094104E-2"/>
          <c:y val="7.7100831146107524E-2"/>
          <c:w val="0.92963003684690004"/>
          <c:h val="0.6457349081365128"/>
        </c:manualLayout>
      </c:layout>
      <c:areaChart>
        <c:grouping val="stacked"/>
        <c:varyColors val="0"/>
        <c:ser>
          <c:idx val="1"/>
          <c:order val="0"/>
          <c:tx>
            <c:strRef>
              <c:f>Data!$BR$5</c:f>
              <c:strCache>
                <c:ptCount val="1"/>
                <c:pt idx="0">
                  <c:v>Green Range</c:v>
                </c:pt>
              </c:strCache>
            </c:strRef>
          </c:tx>
          <c:spPr>
            <a:solidFill>
              <a:schemeClr val="accent3">
                <a:lumMod val="40000"/>
                <a:lumOff val="60000"/>
              </a:schemeClr>
            </a:solidFill>
          </c:spPr>
          <c:val>
            <c:numRef>
              <c:f>Data!$BR$37:$BR$66</c:f>
              <c:numCache>
                <c:formatCode>0.0</c:formatCode>
                <c:ptCount val="8"/>
                <c:pt idx="0">
                  <c:v>0.5</c:v>
                </c:pt>
                <c:pt idx="1">
                  <c:v>0.5</c:v>
                </c:pt>
                <c:pt idx="2">
                  <c:v>0.5</c:v>
                </c:pt>
                <c:pt idx="3">
                  <c:v>0.5</c:v>
                </c:pt>
                <c:pt idx="4">
                  <c:v>0.5</c:v>
                </c:pt>
                <c:pt idx="5">
                  <c:v>0.5</c:v>
                </c:pt>
                <c:pt idx="6">
                  <c:v>0.5</c:v>
                </c:pt>
                <c:pt idx="7">
                  <c:v>0.5</c:v>
                </c:pt>
              </c:numCache>
            </c:numRef>
          </c:val>
          <c:extLst>
            <c:ext xmlns:c16="http://schemas.microsoft.com/office/drawing/2014/chart" uri="{C3380CC4-5D6E-409C-BE32-E72D297353CC}">
              <c16:uniqueId val="{00000000-95E6-411E-B331-750D83E5805C}"/>
            </c:ext>
          </c:extLst>
        </c:ser>
        <c:ser>
          <c:idx val="2"/>
          <c:order val="1"/>
          <c:tx>
            <c:strRef>
              <c:f>Data!$BS$5</c:f>
              <c:strCache>
                <c:ptCount val="1"/>
                <c:pt idx="0">
                  <c:v>Red Range</c:v>
                </c:pt>
              </c:strCache>
            </c:strRef>
          </c:tx>
          <c:spPr>
            <a:solidFill>
              <a:srgbClr val="C0504D">
                <a:lumMod val="40000"/>
                <a:lumOff val="60000"/>
              </a:srgbClr>
            </a:solidFill>
            <a:ln>
              <a:noFill/>
            </a:ln>
          </c:spPr>
          <c:cat>
            <c:numRef>
              <c:f>Data!$A$37:$A$66</c:f>
              <c:numCache>
                <c:formatCode>mmm\-yy</c:formatCode>
                <c:ptCount val="8"/>
                <c:pt idx="0">
                  <c:v>43374</c:v>
                </c:pt>
                <c:pt idx="1">
                  <c:v>43405</c:v>
                </c:pt>
                <c:pt idx="2">
                  <c:v>43435</c:v>
                </c:pt>
                <c:pt idx="3">
                  <c:v>43466</c:v>
                </c:pt>
                <c:pt idx="4">
                  <c:v>43497</c:v>
                </c:pt>
                <c:pt idx="5">
                  <c:v>43525</c:v>
                </c:pt>
                <c:pt idx="6">
                  <c:v>43556</c:v>
                </c:pt>
                <c:pt idx="7">
                  <c:v>43586</c:v>
                </c:pt>
              </c:numCache>
            </c:numRef>
          </c:cat>
          <c:val>
            <c:numRef>
              <c:f>Data!$BS$37:$BS$66</c:f>
              <c:numCache>
                <c:formatCode>0</c:formatCode>
                <c:ptCount val="8"/>
                <c:pt idx="0">
                  <c:v>5</c:v>
                </c:pt>
                <c:pt idx="1">
                  <c:v>5</c:v>
                </c:pt>
                <c:pt idx="2">
                  <c:v>5</c:v>
                </c:pt>
                <c:pt idx="3">
                  <c:v>5</c:v>
                </c:pt>
                <c:pt idx="4">
                  <c:v>5</c:v>
                </c:pt>
                <c:pt idx="5">
                  <c:v>5</c:v>
                </c:pt>
                <c:pt idx="6">
                  <c:v>5</c:v>
                </c:pt>
                <c:pt idx="7">
                  <c:v>5</c:v>
                </c:pt>
              </c:numCache>
            </c:numRef>
          </c:val>
          <c:extLst>
            <c:ext xmlns:c16="http://schemas.microsoft.com/office/drawing/2014/chart" uri="{C3380CC4-5D6E-409C-BE32-E72D297353CC}">
              <c16:uniqueId val="{00000000-E9EA-4B10-98FC-5CDBC3C3814F}"/>
            </c:ext>
          </c:extLst>
        </c:ser>
        <c:dLbls>
          <c:showLegendKey val="0"/>
          <c:showVal val="0"/>
          <c:showCatName val="0"/>
          <c:showSerName val="0"/>
          <c:showPercent val="0"/>
          <c:showBubbleSize val="0"/>
        </c:dLbls>
        <c:axId val="111581824"/>
        <c:axId val="111591808"/>
      </c:areaChart>
      <c:lineChart>
        <c:grouping val="standard"/>
        <c:varyColors val="0"/>
        <c:ser>
          <c:idx val="0"/>
          <c:order val="2"/>
          <c:tx>
            <c:strRef>
              <c:f>Data!$BQ$5</c:f>
              <c:strCache>
                <c:ptCount val="1"/>
                <c:pt idx="0">
                  <c:v>Monthly Number of Bully and Harassment cases raised</c:v>
                </c:pt>
              </c:strCache>
            </c:strRef>
          </c:tx>
          <c:spPr>
            <a:ln>
              <a:solidFill>
                <a:schemeClr val="tx1"/>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Data!$A$37:$A$66</c:f>
              <c:numCache>
                <c:formatCode>mmm\-yy</c:formatCode>
                <c:ptCount val="8"/>
                <c:pt idx="0">
                  <c:v>43374</c:v>
                </c:pt>
                <c:pt idx="1">
                  <c:v>43405</c:v>
                </c:pt>
                <c:pt idx="2">
                  <c:v>43435</c:v>
                </c:pt>
                <c:pt idx="3">
                  <c:v>43466</c:v>
                </c:pt>
                <c:pt idx="4">
                  <c:v>43497</c:v>
                </c:pt>
                <c:pt idx="5">
                  <c:v>43525</c:v>
                </c:pt>
                <c:pt idx="6">
                  <c:v>43556</c:v>
                </c:pt>
                <c:pt idx="7">
                  <c:v>43586</c:v>
                </c:pt>
              </c:numCache>
            </c:numRef>
          </c:cat>
          <c:val>
            <c:numRef>
              <c:f>Data!$BQ$37:$BQ$66</c:f>
              <c:numCache>
                <c:formatCode>0</c:formatCode>
                <c:ptCount val="8"/>
                <c:pt idx="0">
                  <c:v>0</c:v>
                </c:pt>
                <c:pt idx="1">
                  <c:v>0</c:v>
                </c:pt>
                <c:pt idx="2">
                  <c:v>0</c:v>
                </c:pt>
                <c:pt idx="3">
                  <c:v>1</c:v>
                </c:pt>
                <c:pt idx="4">
                  <c:v>0</c:v>
                </c:pt>
                <c:pt idx="5">
                  <c:v>0</c:v>
                </c:pt>
                <c:pt idx="6">
                  <c:v>1</c:v>
                </c:pt>
                <c:pt idx="7">
                  <c:v>0</c:v>
                </c:pt>
              </c:numCache>
            </c:numRef>
          </c:val>
          <c:smooth val="0"/>
          <c:extLst>
            <c:ext xmlns:c16="http://schemas.microsoft.com/office/drawing/2014/chart" uri="{C3380CC4-5D6E-409C-BE32-E72D297353CC}">
              <c16:uniqueId val="{00000001-E9EA-4B10-98FC-5CDBC3C3814F}"/>
            </c:ext>
          </c:extLst>
        </c:ser>
        <c:dLbls>
          <c:showLegendKey val="0"/>
          <c:showVal val="0"/>
          <c:showCatName val="0"/>
          <c:showSerName val="0"/>
          <c:showPercent val="0"/>
          <c:showBubbleSize val="0"/>
        </c:dLbls>
        <c:marker val="1"/>
        <c:smooth val="0"/>
        <c:axId val="111581824"/>
        <c:axId val="111591808"/>
      </c:lineChart>
      <c:dateAx>
        <c:axId val="111581824"/>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11591808"/>
        <c:crosses val="autoZero"/>
        <c:auto val="1"/>
        <c:lblOffset val="100"/>
        <c:baseTimeUnit val="months"/>
      </c:dateAx>
      <c:valAx>
        <c:axId val="111591808"/>
        <c:scaling>
          <c:orientation val="minMax"/>
          <c:max val="4"/>
          <c:min val="0"/>
        </c:scaling>
        <c:delete val="0"/>
        <c:axPos val="l"/>
        <c:numFmt formatCode="#,##0" sourceLinked="0"/>
        <c:majorTickMark val="out"/>
        <c:minorTickMark val="none"/>
        <c:tickLblPos val="nextTo"/>
        <c:crossAx val="111581824"/>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1"/>
          <c:order val="0"/>
          <c:tx>
            <c:strRef>
              <c:f>Data!$BY$5</c:f>
              <c:strCache>
                <c:ptCount val="1"/>
                <c:pt idx="0">
                  <c:v>Green Tolerance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Data!$BY$7:$BY$66</c:f>
              <c:numCache>
                <c:formatCode>0.00%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0-47A4-4327-95DA-B3EDAC256086}"/>
            </c:ext>
          </c:extLst>
        </c:ser>
        <c:ser>
          <c:idx val="2"/>
          <c:order val="2"/>
          <c:tx>
            <c:strRef>
              <c:f>Data!$BZ$5</c:f>
              <c:strCache>
                <c:ptCount val="1"/>
                <c:pt idx="0">
                  <c:v>Red Tolerance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Data!$BZ$7:$BZ$66</c:f>
              <c:numCache>
                <c:formatCode>0.00%</c:formatCode>
                <c:ptCount val="38"/>
                <c:pt idx="0">
                  <c:v>0.06</c:v>
                </c:pt>
                <c:pt idx="1">
                  <c:v>0.06</c:v>
                </c:pt>
                <c:pt idx="2">
                  <c:v>0.06</c:v>
                </c:pt>
                <c:pt idx="3">
                  <c:v>0.06</c:v>
                </c:pt>
                <c:pt idx="4">
                  <c:v>0.06</c:v>
                </c:pt>
                <c:pt idx="5">
                  <c:v>0.06</c:v>
                </c:pt>
                <c:pt idx="6">
                  <c:v>0.06</c:v>
                </c:pt>
                <c:pt idx="7">
                  <c:v>0.06</c:v>
                </c:pt>
                <c:pt idx="8">
                  <c:v>0.06</c:v>
                </c:pt>
                <c:pt idx="9">
                  <c:v>0.06</c:v>
                </c:pt>
                <c:pt idx="10">
                  <c:v>0.06</c:v>
                </c:pt>
                <c:pt idx="11">
                  <c:v>0.06</c:v>
                </c:pt>
                <c:pt idx="12">
                  <c:v>0.06</c:v>
                </c:pt>
                <c:pt idx="13">
                  <c:v>0.06</c:v>
                </c:pt>
                <c:pt idx="14">
                  <c:v>0.06</c:v>
                </c:pt>
                <c:pt idx="15">
                  <c:v>0.06</c:v>
                </c:pt>
                <c:pt idx="16">
                  <c:v>0.06</c:v>
                </c:pt>
                <c:pt idx="17">
                  <c:v>0.06</c:v>
                </c:pt>
                <c:pt idx="18">
                  <c:v>0.06</c:v>
                </c:pt>
                <c:pt idx="19">
                  <c:v>0.06</c:v>
                </c:pt>
                <c:pt idx="20">
                  <c:v>0.06</c:v>
                </c:pt>
                <c:pt idx="21">
                  <c:v>0.06</c:v>
                </c:pt>
                <c:pt idx="22">
                  <c:v>0.06</c:v>
                </c:pt>
                <c:pt idx="23">
                  <c:v>0.06</c:v>
                </c:pt>
                <c:pt idx="24">
                  <c:v>0.06</c:v>
                </c:pt>
                <c:pt idx="25">
                  <c:v>0.06</c:v>
                </c:pt>
                <c:pt idx="26">
                  <c:v>0.06</c:v>
                </c:pt>
                <c:pt idx="27">
                  <c:v>0.06</c:v>
                </c:pt>
                <c:pt idx="28">
                  <c:v>0.06</c:v>
                </c:pt>
                <c:pt idx="29">
                  <c:v>0.06</c:v>
                </c:pt>
                <c:pt idx="30">
                  <c:v>0.06</c:v>
                </c:pt>
                <c:pt idx="31">
                  <c:v>0.06</c:v>
                </c:pt>
                <c:pt idx="32">
                  <c:v>0.06</c:v>
                </c:pt>
                <c:pt idx="33">
                  <c:v>0.06</c:v>
                </c:pt>
                <c:pt idx="34">
                  <c:v>0.06</c:v>
                </c:pt>
                <c:pt idx="35">
                  <c:v>0.06</c:v>
                </c:pt>
                <c:pt idx="36">
                  <c:v>0.06</c:v>
                </c:pt>
                <c:pt idx="37">
                  <c:v>0.06</c:v>
                </c:pt>
              </c:numCache>
            </c:numRef>
          </c:val>
          <c:extLst>
            <c:ext xmlns:c16="http://schemas.microsoft.com/office/drawing/2014/chart" uri="{C3380CC4-5D6E-409C-BE32-E72D297353CC}">
              <c16:uniqueId val="{00000001-47A4-4327-95DA-B3EDAC256086}"/>
            </c:ext>
          </c:extLst>
        </c:ser>
        <c:dLbls>
          <c:showLegendKey val="0"/>
          <c:showVal val="0"/>
          <c:showCatName val="0"/>
          <c:showSerName val="0"/>
          <c:showPercent val="0"/>
          <c:showBubbleSize val="0"/>
        </c:dLbls>
        <c:axId val="110447616"/>
        <c:axId val="110478080"/>
      </c:areaChart>
      <c:lineChart>
        <c:grouping val="standard"/>
        <c:varyColors val="0"/>
        <c:ser>
          <c:idx val="0"/>
          <c:order val="1"/>
          <c:tx>
            <c:strRef>
              <c:f>Data!$BU$5</c:f>
              <c:strCache>
                <c:ptCount val="1"/>
                <c:pt idx="0">
                  <c:v>Local Sickness Absence Rate</c:v>
                </c:pt>
              </c:strCache>
            </c:strRef>
          </c:tx>
          <c:spPr>
            <a:ln>
              <a:solidFill>
                <a:schemeClr val="tx1"/>
              </a:solidFill>
            </a:ln>
          </c:spPr>
          <c:dLbls>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Data!$BU$7:$BU$66</c:f>
              <c:numCache>
                <c:formatCode>0.00%</c:formatCode>
                <c:ptCount val="38"/>
                <c:pt idx="0">
                  <c:v>4.4484448450184427E-2</c:v>
                </c:pt>
                <c:pt idx="1">
                  <c:v>4.2659400522623799E-2</c:v>
                </c:pt>
                <c:pt idx="2">
                  <c:v>4.7596807514952502E-2</c:v>
                </c:pt>
                <c:pt idx="3">
                  <c:v>4.2162022243506417E-2</c:v>
                </c:pt>
                <c:pt idx="4">
                  <c:v>5.0871406060931032E-2</c:v>
                </c:pt>
                <c:pt idx="5">
                  <c:v>0.05</c:v>
                </c:pt>
                <c:pt idx="6">
                  <c:v>4.6100000000000002E-2</c:v>
                </c:pt>
                <c:pt idx="7">
                  <c:v>5.4414591058848195E-2</c:v>
                </c:pt>
                <c:pt idx="8">
                  <c:v>4.7600000000000003E-2</c:v>
                </c:pt>
                <c:pt idx="9">
                  <c:v>5.3900000000000003E-2</c:v>
                </c:pt>
                <c:pt idx="10">
                  <c:v>4.3443119144076565E-2</c:v>
                </c:pt>
                <c:pt idx="11">
                  <c:v>4.4299999999999999E-2</c:v>
                </c:pt>
                <c:pt idx="12">
                  <c:v>4.1214001685518163E-2</c:v>
                </c:pt>
                <c:pt idx="13">
                  <c:v>5.3305068201693187E-2</c:v>
                </c:pt>
                <c:pt idx="14">
                  <c:v>4.8899999999999999E-2</c:v>
                </c:pt>
                <c:pt idx="15">
                  <c:v>4.7399999999999998E-2</c:v>
                </c:pt>
                <c:pt idx="16">
                  <c:v>5.0799999999999998E-2</c:v>
                </c:pt>
                <c:pt idx="17">
                  <c:v>4.3099999999999999E-2</c:v>
                </c:pt>
                <c:pt idx="18">
                  <c:v>5.0099999999999999E-2</c:v>
                </c:pt>
                <c:pt idx="19">
                  <c:v>5.74E-2</c:v>
                </c:pt>
                <c:pt idx="20">
                  <c:v>5.5199999999999999E-2</c:v>
                </c:pt>
                <c:pt idx="21">
                  <c:v>5.8099999999999999E-2</c:v>
                </c:pt>
                <c:pt idx="22">
                  <c:v>4.9099999999999998E-2</c:v>
                </c:pt>
                <c:pt idx="23">
                  <c:v>5.4100000000000002E-2</c:v>
                </c:pt>
                <c:pt idx="24">
                  <c:v>4.82E-2</c:v>
                </c:pt>
                <c:pt idx="25">
                  <c:v>5.6599999999999998E-2</c:v>
                </c:pt>
                <c:pt idx="26">
                  <c:v>4.9700000000000001E-2</c:v>
                </c:pt>
                <c:pt idx="27">
                  <c:v>4.3700000000000003E-2</c:v>
                </c:pt>
                <c:pt idx="28">
                  <c:v>4.5400000000000003E-2</c:v>
                </c:pt>
                <c:pt idx="29">
                  <c:v>4.7699999999999999E-2</c:v>
                </c:pt>
                <c:pt idx="30">
                  <c:v>4.5900000000000003E-2</c:v>
                </c:pt>
                <c:pt idx="31">
                  <c:v>4.5600000000000002E-2</c:v>
                </c:pt>
                <c:pt idx="32">
                  <c:v>4.2099999999999999E-2</c:v>
                </c:pt>
                <c:pt idx="33">
                  <c:v>5.2200000000000003E-2</c:v>
                </c:pt>
                <c:pt idx="34">
                  <c:v>5.1200000000000002E-2</c:v>
                </c:pt>
                <c:pt idx="35">
                  <c:v>4.53E-2</c:v>
                </c:pt>
                <c:pt idx="36">
                  <c:v>4.6899999999999997E-2</c:v>
                </c:pt>
                <c:pt idx="37">
                  <c:v>4.82E-2</c:v>
                </c:pt>
              </c:numCache>
            </c:numRef>
          </c:val>
          <c:smooth val="0"/>
          <c:extLst>
            <c:ext xmlns:c16="http://schemas.microsoft.com/office/drawing/2014/chart" uri="{C3380CC4-5D6E-409C-BE32-E72D297353CC}">
              <c16:uniqueId val="{00000002-47A4-4327-95DA-B3EDAC256086}"/>
            </c:ext>
          </c:extLst>
        </c:ser>
        <c:dLbls>
          <c:showLegendKey val="0"/>
          <c:showVal val="0"/>
          <c:showCatName val="0"/>
          <c:showSerName val="0"/>
          <c:showPercent val="0"/>
          <c:showBubbleSize val="0"/>
        </c:dLbls>
        <c:marker val="1"/>
        <c:smooth val="0"/>
        <c:axId val="110447616"/>
        <c:axId val="110478080"/>
      </c:lineChart>
      <c:dateAx>
        <c:axId val="110447616"/>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10478080"/>
        <c:crosses val="autoZero"/>
        <c:auto val="1"/>
        <c:lblOffset val="100"/>
        <c:baseTimeUnit val="months"/>
      </c:dateAx>
      <c:valAx>
        <c:axId val="110478080"/>
        <c:scaling>
          <c:orientation val="minMax"/>
          <c:max val="6.0000000000000032E-2"/>
        </c:scaling>
        <c:delete val="0"/>
        <c:axPos val="l"/>
        <c:numFmt formatCode="0.00%" sourceLinked="1"/>
        <c:majorTickMark val="out"/>
        <c:minorTickMark val="none"/>
        <c:tickLblPos val="nextTo"/>
        <c:crossAx val="11044761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591493131218777E-2"/>
          <c:y val="3.7669874599008481E-2"/>
          <c:w val="0.95376997540911423"/>
          <c:h val="0.85539829840540771"/>
        </c:manualLayout>
      </c:layout>
      <c:areaChart>
        <c:grouping val="stacked"/>
        <c:varyColors val="0"/>
        <c:ser>
          <c:idx val="2"/>
          <c:order val="1"/>
          <c:tx>
            <c:strRef>
              <c:f>Data!$ET$5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Data!$ET$7:$ET$66</c:f>
              <c:numCache>
                <c:formatCode>0.0%</c:formatCode>
                <c:ptCount val="38"/>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pt idx="37">
                  <c:v>0.78</c:v>
                </c:pt>
              </c:numCache>
            </c:numRef>
          </c:val>
          <c:extLst>
            <c:ext xmlns:c16="http://schemas.microsoft.com/office/drawing/2014/chart" uri="{C3380CC4-5D6E-409C-BE32-E72D297353CC}">
              <c16:uniqueId val="{00000000-CA27-4DCD-8C1A-B61A3E490599}"/>
            </c:ext>
          </c:extLst>
        </c:ser>
        <c:ser>
          <c:idx val="4"/>
          <c:order val="2"/>
          <c:tx>
            <c:strRef>
              <c:f>Data!$EU$5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Data!$EU$7:$EU$66</c:f>
              <c:numCache>
                <c:formatCode>0.0%</c:formatCode>
                <c:ptCount val="38"/>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pt idx="37">
                  <c:v>0.08</c:v>
                </c:pt>
              </c:numCache>
            </c:numRef>
          </c:val>
          <c:extLst>
            <c:ext xmlns:c16="http://schemas.microsoft.com/office/drawing/2014/chart" uri="{C3380CC4-5D6E-409C-BE32-E72D297353CC}">
              <c16:uniqueId val="{00000001-CA27-4DCD-8C1A-B61A3E490599}"/>
            </c:ext>
          </c:extLst>
        </c:ser>
        <c:ser>
          <c:idx val="3"/>
          <c:order val="3"/>
          <c:tx>
            <c:strRef>
              <c:f>Data!$EV$5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Data!$EV$7:$EV$66</c:f>
              <c:numCache>
                <c:formatCode>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2-CA27-4DCD-8C1A-B61A3E490599}"/>
            </c:ext>
          </c:extLst>
        </c:ser>
        <c:ser>
          <c:idx val="1"/>
          <c:order val="4"/>
          <c:tx>
            <c:strRef>
              <c:f>Data!$EW$5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Data!$EW$7:$EW$66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3-CA27-4DCD-8C1A-B61A3E490599}"/>
            </c:ext>
          </c:extLst>
        </c:ser>
        <c:dLbls>
          <c:showLegendKey val="0"/>
          <c:showVal val="0"/>
          <c:showCatName val="0"/>
          <c:showSerName val="0"/>
          <c:showPercent val="0"/>
          <c:showBubbleSize val="0"/>
        </c:dLbls>
        <c:axId val="112044288"/>
        <c:axId val="112054272"/>
      </c:areaChart>
      <c:lineChart>
        <c:grouping val="standard"/>
        <c:varyColors val="0"/>
        <c:ser>
          <c:idx val="0"/>
          <c:order val="0"/>
          <c:tx>
            <c:strRef>
              <c:f>Data!$ES$5</c:f>
              <c:strCache>
                <c:ptCount val="1"/>
                <c:pt idx="0">
                  <c:v>% Bed Occupancy Elective Acute  Wards</c:v>
                </c:pt>
              </c:strCache>
            </c:strRef>
          </c:tx>
          <c:spPr>
            <a:ln>
              <a:solidFill>
                <a:sysClr val="windowText" lastClr="000000"/>
              </a:solidFill>
            </a:ln>
          </c:spPr>
          <c:dLbls>
            <c:spPr>
              <a:noFill/>
              <a:ln>
                <a:noFill/>
              </a:ln>
              <a:effectLst/>
            </c:spPr>
            <c:txPr>
              <a:bodyPr rot="-5400000" vert="horz"/>
              <a:lstStyle/>
              <a:p>
                <a:pPr>
                  <a:defRPr sz="800"/>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Data!$ES$7:$ES$66</c:f>
              <c:numCache>
                <c:formatCode>0.0%</c:formatCode>
                <c:ptCount val="38"/>
                <c:pt idx="0">
                  <c:v>0.79600000000000004</c:v>
                </c:pt>
                <c:pt idx="1">
                  <c:v>0.81899999999999995</c:v>
                </c:pt>
                <c:pt idx="2">
                  <c:v>0.78800000000000003</c:v>
                </c:pt>
                <c:pt idx="3">
                  <c:v>0.76500000000000001</c:v>
                </c:pt>
                <c:pt idx="4">
                  <c:v>0.78</c:v>
                </c:pt>
                <c:pt idx="5">
                  <c:v>0.73199999999999998</c:v>
                </c:pt>
                <c:pt idx="6">
                  <c:v>0.77500000000000002</c:v>
                </c:pt>
                <c:pt idx="7">
                  <c:v>0.75700000000000001</c:v>
                </c:pt>
                <c:pt idx="8">
                  <c:v>0.71199999999999997</c:v>
                </c:pt>
                <c:pt idx="9">
                  <c:v>0.76600000000000001</c:v>
                </c:pt>
                <c:pt idx="10">
                  <c:v>0.79400000000000004</c:v>
                </c:pt>
                <c:pt idx="11">
                  <c:v>0.71899999999999997</c:v>
                </c:pt>
                <c:pt idx="12">
                  <c:v>0.68200000000000005</c:v>
                </c:pt>
                <c:pt idx="13">
                  <c:v>0.75900000000000001</c:v>
                </c:pt>
                <c:pt idx="14">
                  <c:v>0.78500000000000003</c:v>
                </c:pt>
                <c:pt idx="15">
                  <c:v>0.70399999999999996</c:v>
                </c:pt>
                <c:pt idx="16">
                  <c:v>0.83599999999999997</c:v>
                </c:pt>
                <c:pt idx="17">
                  <c:v>0.746</c:v>
                </c:pt>
                <c:pt idx="18">
                  <c:v>0.82899999999999996</c:v>
                </c:pt>
                <c:pt idx="19">
                  <c:v>0.79200000000000004</c:v>
                </c:pt>
                <c:pt idx="20">
                  <c:v>0.72599999999999998</c:v>
                </c:pt>
                <c:pt idx="21">
                  <c:v>0.755</c:v>
                </c:pt>
                <c:pt idx="22">
                  <c:v>0.76700000000000002</c:v>
                </c:pt>
                <c:pt idx="23">
                  <c:v>0.78500000000000003</c:v>
                </c:pt>
                <c:pt idx="24">
                  <c:v>0.754</c:v>
                </c:pt>
                <c:pt idx="25">
                  <c:v>0.77600000000000002</c:v>
                </c:pt>
                <c:pt idx="26">
                  <c:v>0.81200000000000006</c:v>
                </c:pt>
                <c:pt idx="27">
                  <c:v>0.82499999999999996</c:v>
                </c:pt>
                <c:pt idx="28">
                  <c:v>0.83499999999999996</c:v>
                </c:pt>
                <c:pt idx="29">
                  <c:v>0.76600000000000001</c:v>
                </c:pt>
                <c:pt idx="30">
                  <c:v>0.79</c:v>
                </c:pt>
                <c:pt idx="31">
                  <c:v>0.81699999999999995</c:v>
                </c:pt>
                <c:pt idx="32">
                  <c:v>0.80300000000000005</c:v>
                </c:pt>
                <c:pt idx="33">
                  <c:v>0.77400000000000002</c:v>
                </c:pt>
                <c:pt idx="34">
                  <c:v>0.79400000000000004</c:v>
                </c:pt>
                <c:pt idx="35">
                  <c:v>0.81299999999999994</c:v>
                </c:pt>
                <c:pt idx="36">
                  <c:v>0.77</c:v>
                </c:pt>
                <c:pt idx="37">
                  <c:v>0.78600000000000003</c:v>
                </c:pt>
              </c:numCache>
            </c:numRef>
          </c:val>
          <c:smooth val="0"/>
          <c:extLst>
            <c:ext xmlns:c16="http://schemas.microsoft.com/office/drawing/2014/chart" uri="{C3380CC4-5D6E-409C-BE32-E72D297353CC}">
              <c16:uniqueId val="{00000004-CA27-4DCD-8C1A-B61A3E490599}"/>
            </c:ext>
          </c:extLst>
        </c:ser>
        <c:dLbls>
          <c:showLegendKey val="0"/>
          <c:showVal val="0"/>
          <c:showCatName val="0"/>
          <c:showSerName val="0"/>
          <c:showPercent val="0"/>
          <c:showBubbleSize val="0"/>
        </c:dLbls>
        <c:marker val="1"/>
        <c:smooth val="0"/>
        <c:axId val="112044288"/>
        <c:axId val="112054272"/>
      </c:lineChart>
      <c:dateAx>
        <c:axId val="112044288"/>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2054272"/>
        <c:crosses val="autoZero"/>
        <c:auto val="1"/>
        <c:lblOffset val="100"/>
        <c:baseTimeUnit val="months"/>
      </c:dateAx>
      <c:valAx>
        <c:axId val="112054272"/>
        <c:scaling>
          <c:orientation val="minMax"/>
          <c:max val="1"/>
          <c:min val="0.65000000000002556"/>
        </c:scaling>
        <c:delete val="0"/>
        <c:axPos val="l"/>
        <c:numFmt formatCode="0%" sourceLinked="0"/>
        <c:majorTickMark val="out"/>
        <c:minorTickMark val="none"/>
        <c:tickLblPos val="nextTo"/>
        <c:crossAx val="112044288"/>
        <c:crosses val="autoZero"/>
        <c:crossBetween val="between"/>
      </c:valAx>
      <c:spPr>
        <a:noFill/>
        <a:ln>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7992607717117024"/>
        </c:manualLayout>
      </c:layout>
      <c:areaChart>
        <c:grouping val="stacked"/>
        <c:varyColors val="0"/>
        <c:ser>
          <c:idx val="2"/>
          <c:order val="1"/>
          <c:tx>
            <c:strRef>
              <c:f>Data!$ET$5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Data!$ET$7:$ET$66</c:f>
              <c:numCache>
                <c:formatCode>0.0%</c:formatCode>
                <c:ptCount val="38"/>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pt idx="37">
                  <c:v>0.78</c:v>
                </c:pt>
              </c:numCache>
            </c:numRef>
          </c:val>
          <c:extLst>
            <c:ext xmlns:c16="http://schemas.microsoft.com/office/drawing/2014/chart" uri="{C3380CC4-5D6E-409C-BE32-E72D297353CC}">
              <c16:uniqueId val="{00000000-A1ED-4FA2-A4B2-36343CA0E9D6}"/>
            </c:ext>
          </c:extLst>
        </c:ser>
        <c:ser>
          <c:idx val="4"/>
          <c:order val="2"/>
          <c:tx>
            <c:strRef>
              <c:f>Data!$EU$5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Data!$EU$7:$EU$66</c:f>
              <c:numCache>
                <c:formatCode>0.0%</c:formatCode>
                <c:ptCount val="38"/>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pt idx="37">
                  <c:v>0.08</c:v>
                </c:pt>
              </c:numCache>
            </c:numRef>
          </c:val>
          <c:extLst>
            <c:ext xmlns:c16="http://schemas.microsoft.com/office/drawing/2014/chart" uri="{C3380CC4-5D6E-409C-BE32-E72D297353CC}">
              <c16:uniqueId val="{00000001-A1ED-4FA2-A4B2-36343CA0E9D6}"/>
            </c:ext>
          </c:extLst>
        </c:ser>
        <c:ser>
          <c:idx val="3"/>
          <c:order val="3"/>
          <c:tx>
            <c:strRef>
              <c:f>Data!$EV$5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Data!$EV$7:$EV$66</c:f>
              <c:numCache>
                <c:formatCode>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2-A1ED-4FA2-A4B2-36343CA0E9D6}"/>
            </c:ext>
          </c:extLst>
        </c:ser>
        <c:ser>
          <c:idx val="1"/>
          <c:order val="4"/>
          <c:tx>
            <c:strRef>
              <c:f>Data!$EW$5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Data!$EW$7:$EW$66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3-A1ED-4FA2-A4B2-36343CA0E9D6}"/>
            </c:ext>
          </c:extLst>
        </c:ser>
        <c:dLbls>
          <c:showLegendKey val="0"/>
          <c:showVal val="0"/>
          <c:showCatName val="0"/>
          <c:showSerName val="0"/>
          <c:showPercent val="0"/>
          <c:showBubbleSize val="0"/>
        </c:dLbls>
        <c:axId val="93490176"/>
        <c:axId val="93508352"/>
      </c:areaChart>
      <c:lineChart>
        <c:grouping val="standard"/>
        <c:varyColors val="0"/>
        <c:ser>
          <c:idx val="0"/>
          <c:order val="0"/>
          <c:tx>
            <c:strRef>
              <c:f>Data!$EX$5</c:f>
              <c:strCache>
                <c:ptCount val="1"/>
                <c:pt idx="0">
                  <c:v>% Bed Occupancy NSD Ward</c:v>
                </c:pt>
              </c:strCache>
            </c:strRef>
          </c:tx>
          <c:spPr>
            <a:ln>
              <a:solidFill>
                <a:sysClr val="windowText" lastClr="000000"/>
              </a:solidFill>
            </a:ln>
          </c:spPr>
          <c:marker>
            <c:symbol val="diamond"/>
            <c:size val="5"/>
          </c:marker>
          <c:dLbls>
            <c:dLbl>
              <c:idx val="28"/>
              <c:layout>
                <c:manualLayout>
                  <c:x val="-1.8076151390293463E-2"/>
                  <c:y val="0.1285804992510319"/>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1ED-4FA2-A4B2-36343CA0E9D6}"/>
                </c:ext>
              </c:extLst>
            </c:dLbl>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Data!$EX$7:$EX$66</c:f>
              <c:numCache>
                <c:formatCode>0.0%</c:formatCode>
                <c:ptCount val="38"/>
                <c:pt idx="0">
                  <c:v>0.996</c:v>
                </c:pt>
                <c:pt idx="1">
                  <c:v>0.89100000000000001</c:v>
                </c:pt>
                <c:pt idx="2">
                  <c:v>0.85</c:v>
                </c:pt>
                <c:pt idx="3">
                  <c:v>0.78600000000000003</c:v>
                </c:pt>
                <c:pt idx="4">
                  <c:v>0.84299999999999997</c:v>
                </c:pt>
                <c:pt idx="5">
                  <c:v>0.85</c:v>
                </c:pt>
                <c:pt idx="6">
                  <c:v>0.79100000000000004</c:v>
                </c:pt>
                <c:pt idx="7">
                  <c:v>0.82699999999999996</c:v>
                </c:pt>
                <c:pt idx="8">
                  <c:v>0.73399999999999999</c:v>
                </c:pt>
                <c:pt idx="9">
                  <c:v>0.76500000000000001</c:v>
                </c:pt>
                <c:pt idx="10">
                  <c:v>0.879</c:v>
                </c:pt>
                <c:pt idx="11">
                  <c:v>0.85899999999999999</c:v>
                </c:pt>
                <c:pt idx="12">
                  <c:v>0.76</c:v>
                </c:pt>
                <c:pt idx="13">
                  <c:v>0.96799999999999997</c:v>
                </c:pt>
                <c:pt idx="14">
                  <c:v>0.95799999999999996</c:v>
                </c:pt>
                <c:pt idx="15">
                  <c:v>0.95399999999999996</c:v>
                </c:pt>
                <c:pt idx="16">
                  <c:v>0.93500000000000005</c:v>
                </c:pt>
                <c:pt idx="17">
                  <c:v>0.86799999999999999</c:v>
                </c:pt>
                <c:pt idx="18">
                  <c:v>0.94299999999999995</c:v>
                </c:pt>
                <c:pt idx="19">
                  <c:v>0.91800000000000004</c:v>
                </c:pt>
                <c:pt idx="20">
                  <c:v>0.875</c:v>
                </c:pt>
                <c:pt idx="21">
                  <c:v>0.89500000000000002</c:v>
                </c:pt>
                <c:pt idx="22">
                  <c:v>0.85299999999999998</c:v>
                </c:pt>
                <c:pt idx="23">
                  <c:v>0.91900000000000004</c:v>
                </c:pt>
                <c:pt idx="24">
                  <c:v>0.88800000000000001</c:v>
                </c:pt>
                <c:pt idx="25">
                  <c:v>0.90300000000000002</c:v>
                </c:pt>
                <c:pt idx="26">
                  <c:v>0.88400000000000001</c:v>
                </c:pt>
                <c:pt idx="27">
                  <c:v>0.84299999999999997</c:v>
                </c:pt>
                <c:pt idx="28">
                  <c:v>0.98799999999999999</c:v>
                </c:pt>
                <c:pt idx="29">
                  <c:v>0.84199999999999997</c:v>
                </c:pt>
                <c:pt idx="30">
                  <c:v>0.92300000000000004</c:v>
                </c:pt>
                <c:pt idx="31">
                  <c:v>0.97099999999999997</c:v>
                </c:pt>
                <c:pt idx="32">
                  <c:v>0.86299999999999999</c:v>
                </c:pt>
                <c:pt idx="33">
                  <c:v>0.86799999999999999</c:v>
                </c:pt>
                <c:pt idx="34">
                  <c:v>0.89700000000000002</c:v>
                </c:pt>
                <c:pt idx="35">
                  <c:v>0.89100000000000001</c:v>
                </c:pt>
                <c:pt idx="36">
                  <c:v>0.92100000000000004</c:v>
                </c:pt>
                <c:pt idx="37">
                  <c:v>0.94799999999999995</c:v>
                </c:pt>
              </c:numCache>
            </c:numRef>
          </c:val>
          <c:smooth val="0"/>
          <c:extLst>
            <c:ext xmlns:c16="http://schemas.microsoft.com/office/drawing/2014/chart" uri="{C3380CC4-5D6E-409C-BE32-E72D297353CC}">
              <c16:uniqueId val="{00000005-A1ED-4FA2-A4B2-36343CA0E9D6}"/>
            </c:ext>
          </c:extLst>
        </c:ser>
        <c:dLbls>
          <c:showLegendKey val="0"/>
          <c:showVal val="0"/>
          <c:showCatName val="0"/>
          <c:showSerName val="0"/>
          <c:showPercent val="0"/>
          <c:showBubbleSize val="0"/>
        </c:dLbls>
        <c:marker val="1"/>
        <c:smooth val="0"/>
        <c:axId val="93490176"/>
        <c:axId val="93508352"/>
      </c:lineChart>
      <c:dateAx>
        <c:axId val="93490176"/>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93508352"/>
        <c:crosses val="autoZero"/>
        <c:auto val="1"/>
        <c:lblOffset val="100"/>
        <c:baseTimeUnit val="months"/>
      </c:dateAx>
      <c:valAx>
        <c:axId val="93508352"/>
        <c:scaling>
          <c:orientation val="minMax"/>
          <c:max val="1"/>
          <c:min val="0.65000000000002556"/>
        </c:scaling>
        <c:delete val="0"/>
        <c:axPos val="l"/>
        <c:numFmt formatCode="0%" sourceLinked="0"/>
        <c:majorTickMark val="out"/>
        <c:minorTickMark val="none"/>
        <c:tickLblPos val="nextTo"/>
        <c:crossAx val="9349017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377195236833722E-2"/>
          <c:y val="5.4786334383847848E-2"/>
          <c:w val="0.94767116113751393"/>
          <c:h val="0.72572530281510661"/>
        </c:manualLayout>
      </c:layout>
      <c:areaChart>
        <c:grouping val="stacked"/>
        <c:varyColors val="0"/>
        <c:ser>
          <c:idx val="1"/>
          <c:order val="1"/>
          <c:tx>
            <c:strRef>
              <c:f>Data!$GM$5</c:f>
              <c:strCache>
                <c:ptCount val="1"/>
                <c:pt idx="0">
                  <c:v>Red Range</c:v>
                </c:pt>
              </c:strCache>
            </c:strRef>
          </c:tx>
          <c:spPr>
            <a:solidFill>
              <a:schemeClr val="accent2">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Data!$GM$19:$GM$66</c:f>
              <c:numCache>
                <c:formatCode>0.0%</c:formatCode>
                <c:ptCount val="26"/>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pt idx="25">
                  <c:v>0.9</c:v>
                </c:pt>
              </c:numCache>
            </c:numRef>
          </c:val>
          <c:extLst>
            <c:ext xmlns:c16="http://schemas.microsoft.com/office/drawing/2014/chart" uri="{C3380CC4-5D6E-409C-BE32-E72D297353CC}">
              <c16:uniqueId val="{00000000-E4A4-4FB1-ADD4-ACE504F42B93}"/>
            </c:ext>
          </c:extLst>
        </c:ser>
        <c:ser>
          <c:idx val="2"/>
          <c:order val="2"/>
          <c:tx>
            <c:strRef>
              <c:f>Data!$GN$5</c:f>
              <c:strCache>
                <c:ptCount val="1"/>
                <c:pt idx="0">
                  <c:v>Green Range</c:v>
                </c:pt>
              </c:strCache>
            </c:strRef>
          </c:tx>
          <c:spPr>
            <a:solidFill>
              <a:schemeClr val="accent3">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Data!$GN$19:$GN$66</c:f>
              <c:numCache>
                <c:formatCode>0.0%</c:formatCode>
                <c:ptCount val="2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numCache>
            </c:numRef>
          </c:val>
          <c:extLst>
            <c:ext xmlns:c16="http://schemas.microsoft.com/office/drawing/2014/chart" uri="{C3380CC4-5D6E-409C-BE32-E72D297353CC}">
              <c16:uniqueId val="{00000001-E4A4-4FB1-ADD4-ACE504F42B93}"/>
            </c:ext>
          </c:extLst>
        </c:ser>
        <c:dLbls>
          <c:showLegendKey val="0"/>
          <c:showVal val="0"/>
          <c:showCatName val="0"/>
          <c:showSerName val="0"/>
          <c:showPercent val="0"/>
          <c:showBubbleSize val="0"/>
        </c:dLbls>
        <c:axId val="111990272"/>
        <c:axId val="111991808"/>
      </c:areaChart>
      <c:lineChart>
        <c:grouping val="standard"/>
        <c:varyColors val="0"/>
        <c:ser>
          <c:idx val="0"/>
          <c:order val="0"/>
          <c:tx>
            <c:strRef>
              <c:f>Data!$GJ$5</c:f>
              <c:strCache>
                <c:ptCount val="1"/>
                <c:pt idx="0">
                  <c:v>Stage of treatment guarantee - IP and DC (heart and lung only) %12 weeks</c:v>
                </c:pt>
              </c:strCache>
            </c:strRef>
          </c:tx>
          <c:spPr>
            <a:ln>
              <a:solidFill>
                <a:sysClr val="windowText" lastClr="000000"/>
              </a:solidFill>
            </a:ln>
          </c:spPr>
          <c:dLbls>
            <c:dLbl>
              <c:idx val="18"/>
              <c:layout>
                <c:manualLayout>
                  <c:x val="-1.8141250614876463E-2"/>
                  <c:y val="-0.13244436117551425"/>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4A4-4FB1-ADD4-ACE504F42B93}"/>
                </c:ext>
              </c:extLst>
            </c:dLbl>
            <c:dLbl>
              <c:idx val="19"/>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4A4-4FB1-ADD4-ACE504F42B93}"/>
                </c:ext>
              </c:extLst>
            </c:dLbl>
            <c:dLbl>
              <c:idx val="20"/>
              <c:layout>
                <c:manualLayout>
                  <c:x val="-1.9525812596156201E-2"/>
                  <c:y val="-0.13739210528768075"/>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4A4-4FB1-ADD4-ACE504F42B93}"/>
                </c:ext>
              </c:extLst>
            </c:dLbl>
            <c:dLbl>
              <c:idx val="21"/>
              <c:layout>
                <c:manualLayout>
                  <c:x val="-2.3886310672160824E-2"/>
                  <c:y val="-0.11247681971093358"/>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4A4-4FB1-ADD4-ACE504F42B93}"/>
                </c:ext>
              </c:extLst>
            </c:dLbl>
            <c:spPr>
              <a:noFill/>
              <a:ln>
                <a:noFill/>
              </a:ln>
              <a:effectLst/>
            </c:spPr>
            <c:txPr>
              <a:bodyPr rot="-5400000" vert="horz"/>
              <a:lstStyle/>
              <a:p>
                <a:pPr>
                  <a:defRPr sz="1000"/>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Data!$GJ$19:$GJ$66</c:f>
              <c:numCache>
                <c:formatCode>0.0%</c:formatCode>
                <c:ptCount val="26"/>
                <c:pt idx="0">
                  <c:v>1</c:v>
                </c:pt>
                <c:pt idx="1">
                  <c:v>0.99299999999999999</c:v>
                </c:pt>
                <c:pt idx="2">
                  <c:v>0.98599999999999999</c:v>
                </c:pt>
                <c:pt idx="3">
                  <c:v>0.96</c:v>
                </c:pt>
                <c:pt idx="4">
                  <c:v>0.95599999999999996</c:v>
                </c:pt>
                <c:pt idx="5">
                  <c:v>0.97599999999999998</c:v>
                </c:pt>
                <c:pt idx="6">
                  <c:v>0.97</c:v>
                </c:pt>
                <c:pt idx="7">
                  <c:v>0.97399999999999998</c:v>
                </c:pt>
                <c:pt idx="8">
                  <c:v>0.96299999999999997</c:v>
                </c:pt>
                <c:pt idx="9">
                  <c:v>0.93400000000000005</c:v>
                </c:pt>
                <c:pt idx="10">
                  <c:v>0.91200000000000003</c:v>
                </c:pt>
                <c:pt idx="11">
                  <c:v>0.93100000000000005</c:v>
                </c:pt>
                <c:pt idx="12">
                  <c:v>0.93300000000000005</c:v>
                </c:pt>
                <c:pt idx="13">
                  <c:v>0.93300000000000005</c:v>
                </c:pt>
                <c:pt idx="14">
                  <c:v>0.91100000000000003</c:v>
                </c:pt>
                <c:pt idx="15">
                  <c:v>0.94399999999999995</c:v>
                </c:pt>
                <c:pt idx="16">
                  <c:v>0.94099999999999995</c:v>
                </c:pt>
                <c:pt idx="17">
                  <c:v>0.79500000000000004</c:v>
                </c:pt>
                <c:pt idx="18">
                  <c:v>0.70499999999999996</c:v>
                </c:pt>
                <c:pt idx="19">
                  <c:v>0.71799999999999997</c:v>
                </c:pt>
                <c:pt idx="20">
                  <c:v>0.66200000000000003</c:v>
                </c:pt>
                <c:pt idx="21">
                  <c:v>0.69599999999999995</c:v>
                </c:pt>
                <c:pt idx="22">
                  <c:v>0.79100000000000004</c:v>
                </c:pt>
                <c:pt idx="23">
                  <c:v>0.85633802816901405</c:v>
                </c:pt>
                <c:pt idx="24">
                  <c:v>0.84126984126984128</c:v>
                </c:pt>
                <c:pt idx="25">
                  <c:v>0.848381601362862</c:v>
                </c:pt>
              </c:numCache>
            </c:numRef>
          </c:val>
          <c:smooth val="0"/>
          <c:extLst>
            <c:ext xmlns:c16="http://schemas.microsoft.com/office/drawing/2014/chart" uri="{C3380CC4-5D6E-409C-BE32-E72D297353CC}">
              <c16:uniqueId val="{00000006-E4A4-4FB1-ADD4-ACE504F42B93}"/>
            </c:ext>
          </c:extLst>
        </c:ser>
        <c:dLbls>
          <c:showLegendKey val="0"/>
          <c:showVal val="0"/>
          <c:showCatName val="0"/>
          <c:showSerName val="0"/>
          <c:showPercent val="0"/>
          <c:showBubbleSize val="0"/>
        </c:dLbls>
        <c:marker val="1"/>
        <c:smooth val="0"/>
        <c:axId val="111990272"/>
        <c:axId val="111991808"/>
      </c:lineChart>
      <c:dateAx>
        <c:axId val="111990272"/>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1991808"/>
        <c:crosses val="autoZero"/>
        <c:auto val="1"/>
        <c:lblOffset val="100"/>
        <c:baseTimeUnit val="months"/>
      </c:dateAx>
      <c:valAx>
        <c:axId val="111991808"/>
        <c:scaling>
          <c:orientation val="minMax"/>
          <c:max val="1"/>
          <c:min val="0.60000000000000064"/>
        </c:scaling>
        <c:delete val="0"/>
        <c:axPos val="l"/>
        <c:numFmt formatCode="0%" sourceLinked="0"/>
        <c:majorTickMark val="out"/>
        <c:minorTickMark val="none"/>
        <c:tickLblPos val="nextTo"/>
        <c:crossAx val="111990272"/>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7409289160547889"/>
        </c:manualLayout>
      </c:layout>
      <c:areaChart>
        <c:grouping val="stacked"/>
        <c:varyColors val="0"/>
        <c:ser>
          <c:idx val="2"/>
          <c:order val="1"/>
          <c:tx>
            <c:strRef>
              <c:f>Data!$ET$5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Data!$ET$7:$ET$66</c:f>
              <c:numCache>
                <c:formatCode>0.0%</c:formatCode>
                <c:ptCount val="38"/>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pt idx="37">
                  <c:v>0.78</c:v>
                </c:pt>
              </c:numCache>
            </c:numRef>
          </c:val>
          <c:extLst>
            <c:ext xmlns:c16="http://schemas.microsoft.com/office/drawing/2014/chart" uri="{C3380CC4-5D6E-409C-BE32-E72D297353CC}">
              <c16:uniqueId val="{00000000-729D-432F-9BC0-122856105788}"/>
            </c:ext>
          </c:extLst>
        </c:ser>
        <c:ser>
          <c:idx val="4"/>
          <c:order val="2"/>
          <c:tx>
            <c:strRef>
              <c:f>Data!$EU$5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Data!$EU$7:$EU$66</c:f>
              <c:numCache>
                <c:formatCode>0.0%</c:formatCode>
                <c:ptCount val="38"/>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pt idx="37">
                  <c:v>0.08</c:v>
                </c:pt>
              </c:numCache>
            </c:numRef>
          </c:val>
          <c:extLst>
            <c:ext xmlns:c16="http://schemas.microsoft.com/office/drawing/2014/chart" uri="{C3380CC4-5D6E-409C-BE32-E72D297353CC}">
              <c16:uniqueId val="{00000001-729D-432F-9BC0-122856105788}"/>
            </c:ext>
          </c:extLst>
        </c:ser>
        <c:ser>
          <c:idx val="3"/>
          <c:order val="3"/>
          <c:tx>
            <c:strRef>
              <c:f>Data!$EV$5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Data!$EV$7:$EV$66</c:f>
              <c:numCache>
                <c:formatCode>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2-729D-432F-9BC0-122856105788}"/>
            </c:ext>
          </c:extLst>
        </c:ser>
        <c:ser>
          <c:idx val="1"/>
          <c:order val="4"/>
          <c:tx>
            <c:strRef>
              <c:f>Data!$EW$5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Data!$EW$7:$EW$66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3-729D-432F-9BC0-122856105788}"/>
            </c:ext>
          </c:extLst>
        </c:ser>
        <c:dLbls>
          <c:showLegendKey val="0"/>
          <c:showVal val="0"/>
          <c:showCatName val="0"/>
          <c:showSerName val="0"/>
          <c:showPercent val="0"/>
          <c:showBubbleSize val="0"/>
        </c:dLbls>
        <c:axId val="112178688"/>
        <c:axId val="112180224"/>
      </c:areaChart>
      <c:lineChart>
        <c:grouping val="standard"/>
        <c:varyColors val="0"/>
        <c:ser>
          <c:idx val="0"/>
          <c:order val="0"/>
          <c:tx>
            <c:strRef>
              <c:f>Data!$EY$5</c:f>
              <c:strCache>
                <c:ptCount val="1"/>
                <c:pt idx="0">
                  <c:v>% Bed Occupancy Ward 2 East</c:v>
                </c:pt>
              </c:strCache>
            </c:strRef>
          </c:tx>
          <c:spPr>
            <a:ln>
              <a:solidFill>
                <a:sysClr val="windowText" lastClr="000000"/>
              </a:solidFill>
            </a:ln>
          </c:spPr>
          <c:marker>
            <c:symbol val="diamond"/>
            <c:size val="5"/>
          </c:marke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Data!$EY$7:$EY$66</c:f>
              <c:numCache>
                <c:formatCode>0.0%</c:formatCode>
                <c:ptCount val="38"/>
                <c:pt idx="0">
                  <c:v>0.85299999999999998</c:v>
                </c:pt>
                <c:pt idx="1">
                  <c:v>0.84499999999999997</c:v>
                </c:pt>
                <c:pt idx="2">
                  <c:v>0.86099999999999999</c:v>
                </c:pt>
                <c:pt idx="3">
                  <c:v>0.82599999999999996</c:v>
                </c:pt>
                <c:pt idx="4">
                  <c:v>0.82799999999999996</c:v>
                </c:pt>
                <c:pt idx="5">
                  <c:v>0.81100000000000005</c:v>
                </c:pt>
                <c:pt idx="6">
                  <c:v>0.74</c:v>
                </c:pt>
                <c:pt idx="7">
                  <c:v>0.75600000000000001</c:v>
                </c:pt>
                <c:pt idx="8">
                  <c:v>0.72599999999999998</c:v>
                </c:pt>
                <c:pt idx="9">
                  <c:v>0.72599999999999998</c:v>
                </c:pt>
                <c:pt idx="10">
                  <c:v>0.76800000000000002</c:v>
                </c:pt>
                <c:pt idx="11">
                  <c:v>0.77600000000000002</c:v>
                </c:pt>
                <c:pt idx="12">
                  <c:v>0.63400000000000001</c:v>
                </c:pt>
                <c:pt idx="13">
                  <c:v>0.68500000000000005</c:v>
                </c:pt>
                <c:pt idx="14">
                  <c:v>0.72099999999999997</c:v>
                </c:pt>
                <c:pt idx="15">
                  <c:v>0.56699999999999995</c:v>
                </c:pt>
                <c:pt idx="16">
                  <c:v>0.76900000000000002</c:v>
                </c:pt>
                <c:pt idx="17">
                  <c:v>0.73899999999999999</c:v>
                </c:pt>
                <c:pt idx="18">
                  <c:v>0.82399999999999995</c:v>
                </c:pt>
                <c:pt idx="19">
                  <c:v>0.73899999999999999</c:v>
                </c:pt>
                <c:pt idx="20">
                  <c:v>0.55100000000000005</c:v>
                </c:pt>
                <c:pt idx="21">
                  <c:v>0.64500000000000002</c:v>
                </c:pt>
                <c:pt idx="22">
                  <c:v>0.72799999999999998</c:v>
                </c:pt>
                <c:pt idx="23">
                  <c:v>0.72199999999999998</c:v>
                </c:pt>
                <c:pt idx="24">
                  <c:v>0.66200000000000003</c:v>
                </c:pt>
                <c:pt idx="25">
                  <c:v>0.69899999999999995</c:v>
                </c:pt>
                <c:pt idx="26">
                  <c:v>0.69199999999999995</c:v>
                </c:pt>
                <c:pt idx="27">
                  <c:v>0.72699999999999998</c:v>
                </c:pt>
                <c:pt idx="28">
                  <c:v>0.73899999999999999</c:v>
                </c:pt>
                <c:pt idx="29">
                  <c:v>0.71199999999999997</c:v>
                </c:pt>
                <c:pt idx="30">
                  <c:v>0.71499999999999997</c:v>
                </c:pt>
                <c:pt idx="31">
                  <c:v>0.69799999999999995</c:v>
                </c:pt>
                <c:pt idx="32">
                  <c:v>0.71599999999999997</c:v>
                </c:pt>
                <c:pt idx="33">
                  <c:v>0.64400000000000002</c:v>
                </c:pt>
                <c:pt idx="34">
                  <c:v>0.72199999999999998</c:v>
                </c:pt>
                <c:pt idx="35">
                  <c:v>0.68700000000000006</c:v>
                </c:pt>
                <c:pt idx="36">
                  <c:v>0.54200000000000004</c:v>
                </c:pt>
                <c:pt idx="37">
                  <c:v>0.67400000000000004</c:v>
                </c:pt>
              </c:numCache>
            </c:numRef>
          </c:val>
          <c:smooth val="0"/>
          <c:extLst>
            <c:ext xmlns:c16="http://schemas.microsoft.com/office/drawing/2014/chart" uri="{C3380CC4-5D6E-409C-BE32-E72D297353CC}">
              <c16:uniqueId val="{00000004-729D-432F-9BC0-122856105788}"/>
            </c:ext>
          </c:extLst>
        </c:ser>
        <c:dLbls>
          <c:showLegendKey val="0"/>
          <c:showVal val="0"/>
          <c:showCatName val="0"/>
          <c:showSerName val="0"/>
          <c:showPercent val="0"/>
          <c:showBubbleSize val="0"/>
        </c:dLbls>
        <c:marker val="1"/>
        <c:smooth val="0"/>
        <c:axId val="112178688"/>
        <c:axId val="112180224"/>
      </c:lineChart>
      <c:dateAx>
        <c:axId val="112178688"/>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2180224"/>
        <c:crosses val="autoZero"/>
        <c:auto val="1"/>
        <c:lblOffset val="100"/>
        <c:baseTimeUnit val="months"/>
      </c:dateAx>
      <c:valAx>
        <c:axId val="112180224"/>
        <c:scaling>
          <c:orientation val="minMax"/>
          <c:max val="1"/>
          <c:min val="0.5"/>
        </c:scaling>
        <c:delete val="0"/>
        <c:axPos val="l"/>
        <c:numFmt formatCode="0%" sourceLinked="0"/>
        <c:majorTickMark val="out"/>
        <c:minorTickMark val="none"/>
        <c:tickLblPos val="nextTo"/>
        <c:crossAx val="112178688"/>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7409289160547889"/>
        </c:manualLayout>
      </c:layout>
      <c:areaChart>
        <c:grouping val="stacked"/>
        <c:varyColors val="0"/>
        <c:ser>
          <c:idx val="2"/>
          <c:order val="1"/>
          <c:tx>
            <c:strRef>
              <c:f>Data!$ET$5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Data!$ET$7:$ET$66</c:f>
              <c:numCache>
                <c:formatCode>0.0%</c:formatCode>
                <c:ptCount val="38"/>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pt idx="37">
                  <c:v>0.78</c:v>
                </c:pt>
              </c:numCache>
            </c:numRef>
          </c:val>
          <c:extLst>
            <c:ext xmlns:c16="http://schemas.microsoft.com/office/drawing/2014/chart" uri="{C3380CC4-5D6E-409C-BE32-E72D297353CC}">
              <c16:uniqueId val="{00000000-D362-4CE0-B40E-0EC4A2616D9A}"/>
            </c:ext>
          </c:extLst>
        </c:ser>
        <c:ser>
          <c:idx val="4"/>
          <c:order val="2"/>
          <c:tx>
            <c:strRef>
              <c:f>Data!$EU$5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Data!$EU$7:$EU$66</c:f>
              <c:numCache>
                <c:formatCode>0.0%</c:formatCode>
                <c:ptCount val="38"/>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pt idx="37">
                  <c:v>0.08</c:v>
                </c:pt>
              </c:numCache>
            </c:numRef>
          </c:val>
          <c:extLst>
            <c:ext xmlns:c16="http://schemas.microsoft.com/office/drawing/2014/chart" uri="{C3380CC4-5D6E-409C-BE32-E72D297353CC}">
              <c16:uniqueId val="{00000001-D362-4CE0-B40E-0EC4A2616D9A}"/>
            </c:ext>
          </c:extLst>
        </c:ser>
        <c:ser>
          <c:idx val="3"/>
          <c:order val="3"/>
          <c:tx>
            <c:strRef>
              <c:f>Data!$EV$5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Data!$EV$7:$EV$66</c:f>
              <c:numCache>
                <c:formatCode>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2-D362-4CE0-B40E-0EC4A2616D9A}"/>
            </c:ext>
          </c:extLst>
        </c:ser>
        <c:ser>
          <c:idx val="1"/>
          <c:order val="4"/>
          <c:tx>
            <c:strRef>
              <c:f>Data!$EW$5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Data!$EW$7:$EW$66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3-D362-4CE0-B40E-0EC4A2616D9A}"/>
            </c:ext>
          </c:extLst>
        </c:ser>
        <c:dLbls>
          <c:showLegendKey val="0"/>
          <c:showVal val="0"/>
          <c:showCatName val="0"/>
          <c:showSerName val="0"/>
          <c:showPercent val="0"/>
          <c:showBubbleSize val="0"/>
        </c:dLbls>
        <c:axId val="113432832"/>
        <c:axId val="112275456"/>
      </c:areaChart>
      <c:lineChart>
        <c:grouping val="standard"/>
        <c:varyColors val="0"/>
        <c:ser>
          <c:idx val="0"/>
          <c:order val="0"/>
          <c:tx>
            <c:strRef>
              <c:f>Data!$EZ$5</c:f>
              <c:strCache>
                <c:ptCount val="1"/>
                <c:pt idx="0">
                  <c:v>% Bed Occupancy Ward 2 West</c:v>
                </c:pt>
              </c:strCache>
            </c:strRef>
          </c:tx>
          <c:spPr>
            <a:ln>
              <a:solidFill>
                <a:sysClr val="windowText" lastClr="000000"/>
              </a:solidFill>
            </a:ln>
          </c:spPr>
          <c:marker>
            <c:symbol val="diamond"/>
            <c:size val="5"/>
          </c:marke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Data!$EZ$7:$EZ$66</c:f>
              <c:numCache>
                <c:formatCode>0.0%</c:formatCode>
                <c:ptCount val="38"/>
                <c:pt idx="0">
                  <c:v>0.79500000000000004</c:v>
                </c:pt>
                <c:pt idx="1">
                  <c:v>0.85</c:v>
                </c:pt>
                <c:pt idx="2">
                  <c:v>0.86899999999999999</c:v>
                </c:pt>
                <c:pt idx="3">
                  <c:v>0.80200000000000005</c:v>
                </c:pt>
                <c:pt idx="4">
                  <c:v>0.81699999999999995</c:v>
                </c:pt>
                <c:pt idx="5">
                  <c:v>0.74199999999999999</c:v>
                </c:pt>
                <c:pt idx="6">
                  <c:v>0.80300000000000005</c:v>
                </c:pt>
                <c:pt idx="7">
                  <c:v>0.78300000000000003</c:v>
                </c:pt>
                <c:pt idx="8">
                  <c:v>0.73899999999999999</c:v>
                </c:pt>
                <c:pt idx="9">
                  <c:v>0.85899999999999999</c:v>
                </c:pt>
                <c:pt idx="10">
                  <c:v>0.755</c:v>
                </c:pt>
                <c:pt idx="11">
                  <c:v>0.73899999999999999</c:v>
                </c:pt>
                <c:pt idx="12">
                  <c:v>0.65100000000000002</c:v>
                </c:pt>
                <c:pt idx="13">
                  <c:v>0.74399999999999999</c:v>
                </c:pt>
                <c:pt idx="14">
                  <c:v>0.80500000000000005</c:v>
                </c:pt>
                <c:pt idx="15">
                  <c:v>0.746</c:v>
                </c:pt>
                <c:pt idx="16">
                  <c:v>0.9</c:v>
                </c:pt>
                <c:pt idx="17">
                  <c:v>0.8</c:v>
                </c:pt>
                <c:pt idx="18">
                  <c:v>0.88600000000000001</c:v>
                </c:pt>
                <c:pt idx="19">
                  <c:v>0.79</c:v>
                </c:pt>
                <c:pt idx="20">
                  <c:v>0.80300000000000005</c:v>
                </c:pt>
                <c:pt idx="21">
                  <c:v>0.8</c:v>
                </c:pt>
                <c:pt idx="22">
                  <c:v>0.67900000000000005</c:v>
                </c:pt>
                <c:pt idx="23">
                  <c:v>0.69799999999999995</c:v>
                </c:pt>
                <c:pt idx="24">
                  <c:v>0.69599999999999995</c:v>
                </c:pt>
                <c:pt idx="25">
                  <c:v>0.80600000000000005</c:v>
                </c:pt>
                <c:pt idx="26">
                  <c:v>0.82699999999999996</c:v>
                </c:pt>
                <c:pt idx="27">
                  <c:v>0.79100000000000004</c:v>
                </c:pt>
                <c:pt idx="28">
                  <c:v>0.77600000000000002</c:v>
                </c:pt>
                <c:pt idx="29">
                  <c:v>0.79600000000000004</c:v>
                </c:pt>
                <c:pt idx="30">
                  <c:v>0.81</c:v>
                </c:pt>
                <c:pt idx="31">
                  <c:v>0.873</c:v>
                </c:pt>
                <c:pt idx="32">
                  <c:v>0.84599999999999997</c:v>
                </c:pt>
                <c:pt idx="33">
                  <c:v>0.78200000000000003</c:v>
                </c:pt>
                <c:pt idx="34">
                  <c:v>0.79</c:v>
                </c:pt>
                <c:pt idx="35">
                  <c:v>0.74199999999999999</c:v>
                </c:pt>
                <c:pt idx="36">
                  <c:v>0.72399999999999998</c:v>
                </c:pt>
                <c:pt idx="37">
                  <c:v>0.77600000000000002</c:v>
                </c:pt>
              </c:numCache>
            </c:numRef>
          </c:val>
          <c:smooth val="0"/>
          <c:extLst>
            <c:ext xmlns:c16="http://schemas.microsoft.com/office/drawing/2014/chart" uri="{C3380CC4-5D6E-409C-BE32-E72D297353CC}">
              <c16:uniqueId val="{00000004-D362-4CE0-B40E-0EC4A2616D9A}"/>
            </c:ext>
          </c:extLst>
        </c:ser>
        <c:dLbls>
          <c:showLegendKey val="0"/>
          <c:showVal val="0"/>
          <c:showCatName val="0"/>
          <c:showSerName val="0"/>
          <c:showPercent val="0"/>
          <c:showBubbleSize val="0"/>
        </c:dLbls>
        <c:marker val="1"/>
        <c:smooth val="0"/>
        <c:axId val="113432832"/>
        <c:axId val="112275456"/>
      </c:lineChart>
      <c:dateAx>
        <c:axId val="113432832"/>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2275456"/>
        <c:crosses val="autoZero"/>
        <c:auto val="1"/>
        <c:lblOffset val="100"/>
        <c:baseTimeUnit val="months"/>
      </c:dateAx>
      <c:valAx>
        <c:axId val="112275456"/>
        <c:scaling>
          <c:orientation val="minMax"/>
          <c:max val="1"/>
          <c:min val="0.65000000000002589"/>
        </c:scaling>
        <c:delete val="0"/>
        <c:axPos val="l"/>
        <c:numFmt formatCode="0%" sourceLinked="0"/>
        <c:majorTickMark val="out"/>
        <c:minorTickMark val="none"/>
        <c:tickLblPos val="nextTo"/>
        <c:crossAx val="113432832"/>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16293264094104E-2"/>
          <c:y val="7.7100831146107524E-2"/>
          <c:w val="0.92963003684690004"/>
          <c:h val="0.64573490813651202"/>
        </c:manualLayout>
      </c:layout>
      <c:areaChart>
        <c:grouping val="stacked"/>
        <c:varyColors val="0"/>
        <c:ser>
          <c:idx val="2"/>
          <c:order val="0"/>
          <c:tx>
            <c:strRef>
              <c:f>Data!$AA$5</c:f>
              <c:strCache>
                <c:ptCount val="1"/>
                <c:pt idx="0">
                  <c:v>Red Range</c:v>
                </c:pt>
              </c:strCache>
            </c:strRef>
          </c:tx>
          <c:spPr>
            <a:solidFill>
              <a:schemeClr val="accent2">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Data!$AA$19:$AA$66</c:f>
              <c:numCache>
                <c:formatCode>0%</c:formatCode>
                <c:ptCount val="26"/>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numCache>
            </c:numRef>
          </c:val>
          <c:extLst>
            <c:ext xmlns:c16="http://schemas.microsoft.com/office/drawing/2014/chart" uri="{C3380CC4-5D6E-409C-BE32-E72D297353CC}">
              <c16:uniqueId val="{00000000-65A8-4B3D-B631-249DF36D687D}"/>
            </c:ext>
          </c:extLst>
        </c:ser>
        <c:ser>
          <c:idx val="3"/>
          <c:order val="1"/>
          <c:tx>
            <c:strRef>
              <c:f>Data!$Z$5</c:f>
              <c:strCache>
                <c:ptCount val="1"/>
                <c:pt idx="0">
                  <c:v>Amber Range</c:v>
                </c:pt>
              </c:strCache>
            </c:strRef>
          </c:tx>
          <c:spPr>
            <a:solidFill>
              <a:schemeClr val="accent6">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Data!$Z$19:$Z$66</c:f>
              <c:numCache>
                <c:formatCode>0%</c:formatCode>
                <c:ptCount val="26"/>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0.15</c:v>
                </c:pt>
                <c:pt idx="25">
                  <c:v>0.15</c:v>
                </c:pt>
              </c:numCache>
            </c:numRef>
          </c:val>
          <c:extLst>
            <c:ext xmlns:c16="http://schemas.microsoft.com/office/drawing/2014/chart" uri="{C3380CC4-5D6E-409C-BE32-E72D297353CC}">
              <c16:uniqueId val="{00000001-65A8-4B3D-B631-249DF36D687D}"/>
            </c:ext>
          </c:extLst>
        </c:ser>
        <c:ser>
          <c:idx val="1"/>
          <c:order val="2"/>
          <c:tx>
            <c:strRef>
              <c:f>Data!$Y$5</c:f>
              <c:strCache>
                <c:ptCount val="1"/>
                <c:pt idx="0">
                  <c:v>Green Range</c:v>
                </c:pt>
              </c:strCache>
            </c:strRef>
          </c:tx>
          <c:spPr>
            <a:solidFill>
              <a:schemeClr val="accent3">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Data!$Y$19:$Y$66</c:f>
              <c:numCache>
                <c:formatCode>0%</c:formatCode>
                <c:ptCount val="26"/>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pt idx="24">
                  <c:v>0.25</c:v>
                </c:pt>
                <c:pt idx="25">
                  <c:v>0.25</c:v>
                </c:pt>
              </c:numCache>
            </c:numRef>
          </c:val>
          <c:extLst>
            <c:ext xmlns:c16="http://schemas.microsoft.com/office/drawing/2014/chart" uri="{C3380CC4-5D6E-409C-BE32-E72D297353CC}">
              <c16:uniqueId val="{00000002-65A8-4B3D-B631-249DF36D687D}"/>
            </c:ext>
          </c:extLst>
        </c:ser>
        <c:dLbls>
          <c:showLegendKey val="0"/>
          <c:showVal val="0"/>
          <c:showCatName val="0"/>
          <c:showSerName val="0"/>
          <c:showPercent val="0"/>
          <c:showBubbleSize val="0"/>
        </c:dLbls>
        <c:axId val="98076544"/>
        <c:axId val="98078080"/>
      </c:areaChart>
      <c:lineChart>
        <c:grouping val="standard"/>
        <c:varyColors val="0"/>
        <c:ser>
          <c:idx val="0"/>
          <c:order val="3"/>
          <c:tx>
            <c:strRef>
              <c:f>Data!$X$5</c:f>
              <c:strCache>
                <c:ptCount val="1"/>
                <c:pt idx="0">
                  <c:v>Percentage of stage 2 complaints responded within 20 days</c:v>
                </c:pt>
              </c:strCache>
            </c:strRef>
          </c:tx>
          <c:spPr>
            <a:ln>
              <a:solidFill>
                <a:schemeClr val="tx1"/>
              </a:solidFill>
            </a:ln>
          </c:spPr>
          <c:dLbls>
            <c:dLbl>
              <c:idx val="4"/>
              <c:layout>
                <c:manualLayout>
                  <c:x val="-2.0196949065577351E-2"/>
                  <c:y val="-0.1208296296296296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5A8-4B3D-B631-249DF36D687D}"/>
                </c:ext>
              </c:extLst>
            </c:dLbl>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Data!$X$19:$X$66</c:f>
              <c:numCache>
                <c:formatCode>0%</c:formatCode>
                <c:ptCount val="26"/>
                <c:pt idx="0">
                  <c:v>0.33</c:v>
                </c:pt>
                <c:pt idx="1">
                  <c:v>0.33</c:v>
                </c:pt>
                <c:pt idx="2">
                  <c:v>1</c:v>
                </c:pt>
                <c:pt idx="3">
                  <c:v>1</c:v>
                </c:pt>
                <c:pt idx="4">
                  <c:v>0</c:v>
                </c:pt>
                <c:pt idx="5">
                  <c:v>1</c:v>
                </c:pt>
                <c:pt idx="6">
                  <c:v>1</c:v>
                </c:pt>
                <c:pt idx="7">
                  <c:v>1</c:v>
                </c:pt>
                <c:pt idx="8">
                  <c:v>0.66</c:v>
                </c:pt>
                <c:pt idx="9">
                  <c:v>1</c:v>
                </c:pt>
                <c:pt idx="10">
                  <c:v>1</c:v>
                </c:pt>
                <c:pt idx="11">
                  <c:v>1</c:v>
                </c:pt>
                <c:pt idx="12">
                  <c:v>1</c:v>
                </c:pt>
                <c:pt idx="13">
                  <c:v>0.8</c:v>
                </c:pt>
                <c:pt idx="14">
                  <c:v>0.5</c:v>
                </c:pt>
                <c:pt idx="15">
                  <c:v>1</c:v>
                </c:pt>
                <c:pt idx="16">
                  <c:v>0.66666666666666663</c:v>
                </c:pt>
                <c:pt idx="17">
                  <c:v>1</c:v>
                </c:pt>
                <c:pt idx="18">
                  <c:v>1</c:v>
                </c:pt>
                <c:pt idx="19">
                  <c:v>0</c:v>
                </c:pt>
                <c:pt idx="20">
                  <c:v>1</c:v>
                </c:pt>
                <c:pt idx="21">
                  <c:v>0.4</c:v>
                </c:pt>
                <c:pt idx="22">
                  <c:v>0.6</c:v>
                </c:pt>
                <c:pt idx="23">
                  <c:v>0</c:v>
                </c:pt>
                <c:pt idx="24">
                  <c:v>0.5</c:v>
                </c:pt>
              </c:numCache>
            </c:numRef>
          </c:val>
          <c:smooth val="0"/>
          <c:extLst>
            <c:ext xmlns:c16="http://schemas.microsoft.com/office/drawing/2014/chart" uri="{C3380CC4-5D6E-409C-BE32-E72D297353CC}">
              <c16:uniqueId val="{00000004-65A8-4B3D-B631-249DF36D687D}"/>
            </c:ext>
          </c:extLst>
        </c:ser>
        <c:dLbls>
          <c:showLegendKey val="0"/>
          <c:showVal val="0"/>
          <c:showCatName val="0"/>
          <c:showSerName val="0"/>
          <c:showPercent val="0"/>
          <c:showBubbleSize val="0"/>
        </c:dLbls>
        <c:marker val="1"/>
        <c:smooth val="0"/>
        <c:axId val="98076544"/>
        <c:axId val="98078080"/>
      </c:lineChart>
      <c:catAx>
        <c:axId val="98076544"/>
        <c:scaling>
          <c:orientation val="minMax"/>
        </c:scaling>
        <c:delete val="0"/>
        <c:axPos val="b"/>
        <c:numFmt formatCode="mmm\-yy" sourceLinked="1"/>
        <c:majorTickMark val="out"/>
        <c:minorTickMark val="none"/>
        <c:tickLblPos val="nextTo"/>
        <c:txPr>
          <a:bodyPr rot="-5400000" vert="horz"/>
          <a:lstStyle/>
          <a:p>
            <a:pPr>
              <a:defRPr sz="900"/>
            </a:pPr>
            <a:endParaRPr lang="en-US"/>
          </a:p>
        </c:txPr>
        <c:crossAx val="98078080"/>
        <c:crosses val="autoZero"/>
        <c:auto val="1"/>
        <c:lblAlgn val="ctr"/>
        <c:lblOffset val="100"/>
        <c:noMultiLvlLbl val="0"/>
      </c:catAx>
      <c:valAx>
        <c:axId val="98078080"/>
        <c:scaling>
          <c:orientation val="minMax"/>
          <c:max val="1"/>
        </c:scaling>
        <c:delete val="0"/>
        <c:axPos val="l"/>
        <c:numFmt formatCode="0%" sourceLinked="0"/>
        <c:majorTickMark val="out"/>
        <c:minorTickMark val="none"/>
        <c:tickLblPos val="nextTo"/>
        <c:crossAx val="98076544"/>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6802791227656486"/>
        </c:manualLayout>
      </c:layout>
      <c:areaChart>
        <c:grouping val="stacked"/>
        <c:varyColors val="0"/>
        <c:ser>
          <c:idx val="2"/>
          <c:order val="1"/>
          <c:tx>
            <c:strRef>
              <c:f>Data!$ET$5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Data!$ET$7:$ET$66</c:f>
              <c:numCache>
                <c:formatCode>0.0%</c:formatCode>
                <c:ptCount val="38"/>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pt idx="37">
                  <c:v>0.78</c:v>
                </c:pt>
              </c:numCache>
            </c:numRef>
          </c:val>
          <c:extLst>
            <c:ext xmlns:c16="http://schemas.microsoft.com/office/drawing/2014/chart" uri="{C3380CC4-5D6E-409C-BE32-E72D297353CC}">
              <c16:uniqueId val="{00000000-7F39-4342-AA2D-7E339459D565}"/>
            </c:ext>
          </c:extLst>
        </c:ser>
        <c:ser>
          <c:idx val="4"/>
          <c:order val="2"/>
          <c:tx>
            <c:strRef>
              <c:f>Data!$EU$5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Data!$EU$7:$EU$66</c:f>
              <c:numCache>
                <c:formatCode>0.0%</c:formatCode>
                <c:ptCount val="38"/>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pt idx="37">
                  <c:v>0.08</c:v>
                </c:pt>
              </c:numCache>
            </c:numRef>
          </c:val>
          <c:extLst>
            <c:ext xmlns:c16="http://schemas.microsoft.com/office/drawing/2014/chart" uri="{C3380CC4-5D6E-409C-BE32-E72D297353CC}">
              <c16:uniqueId val="{00000001-7F39-4342-AA2D-7E339459D565}"/>
            </c:ext>
          </c:extLst>
        </c:ser>
        <c:ser>
          <c:idx val="3"/>
          <c:order val="3"/>
          <c:tx>
            <c:strRef>
              <c:f>Data!$EV$5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Data!$EV$7:$EV$66</c:f>
              <c:numCache>
                <c:formatCode>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2-7F39-4342-AA2D-7E339459D565}"/>
            </c:ext>
          </c:extLst>
        </c:ser>
        <c:ser>
          <c:idx val="1"/>
          <c:order val="4"/>
          <c:tx>
            <c:strRef>
              <c:f>Data!$EW$5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Data!$EW$7:$EW$66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3-7F39-4342-AA2D-7E339459D565}"/>
            </c:ext>
          </c:extLst>
        </c:ser>
        <c:dLbls>
          <c:showLegendKey val="0"/>
          <c:showVal val="0"/>
          <c:showCatName val="0"/>
          <c:showSerName val="0"/>
          <c:showPercent val="0"/>
          <c:showBubbleSize val="0"/>
        </c:dLbls>
        <c:axId val="112326912"/>
        <c:axId val="113459200"/>
      </c:areaChart>
      <c:lineChart>
        <c:grouping val="standard"/>
        <c:varyColors val="0"/>
        <c:ser>
          <c:idx val="0"/>
          <c:order val="0"/>
          <c:tx>
            <c:strRef>
              <c:f>Data!$FA$5</c:f>
              <c:strCache>
                <c:ptCount val="1"/>
                <c:pt idx="0">
                  <c:v>% Bed Occupancy Ward 3 East</c:v>
                </c:pt>
              </c:strCache>
            </c:strRef>
          </c:tx>
          <c:spPr>
            <a:ln>
              <a:solidFill>
                <a:sysClr val="windowText" lastClr="000000"/>
              </a:solidFill>
            </a:ln>
          </c:spPr>
          <c:marker>
            <c:symbol val="diamond"/>
            <c:size val="5"/>
          </c:marke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Data!$FA$7:$FA$66</c:f>
              <c:numCache>
                <c:formatCode>0.0%</c:formatCode>
                <c:ptCount val="38"/>
                <c:pt idx="0">
                  <c:v>0.74299999999999999</c:v>
                </c:pt>
                <c:pt idx="1">
                  <c:v>0.748</c:v>
                </c:pt>
                <c:pt idx="2">
                  <c:v>0.69299999999999995</c:v>
                </c:pt>
                <c:pt idx="3">
                  <c:v>0.71299999999999997</c:v>
                </c:pt>
                <c:pt idx="4">
                  <c:v>0.65400000000000003</c:v>
                </c:pt>
                <c:pt idx="5">
                  <c:v>0.65800000000000003</c:v>
                </c:pt>
                <c:pt idx="6">
                  <c:v>0.77100000000000002</c:v>
                </c:pt>
                <c:pt idx="7">
                  <c:v>0.64500000000000002</c:v>
                </c:pt>
                <c:pt idx="8">
                  <c:v>0.74199999999999999</c:v>
                </c:pt>
                <c:pt idx="9">
                  <c:v>0.77700000000000002</c:v>
                </c:pt>
                <c:pt idx="10">
                  <c:v>0.85099999999999998</c:v>
                </c:pt>
                <c:pt idx="11">
                  <c:v>0.68</c:v>
                </c:pt>
                <c:pt idx="12">
                  <c:v>0.79200000000000004</c:v>
                </c:pt>
                <c:pt idx="13">
                  <c:v>0.77800000000000002</c:v>
                </c:pt>
                <c:pt idx="14">
                  <c:v>0.752</c:v>
                </c:pt>
                <c:pt idx="15">
                  <c:v>0.73199999999999998</c:v>
                </c:pt>
                <c:pt idx="16">
                  <c:v>0.81299999999999994</c:v>
                </c:pt>
                <c:pt idx="17">
                  <c:v>0.72</c:v>
                </c:pt>
                <c:pt idx="18">
                  <c:v>0.78</c:v>
                </c:pt>
                <c:pt idx="19">
                  <c:v>0.83099999999999996</c:v>
                </c:pt>
                <c:pt idx="20">
                  <c:v>0.78400000000000003</c:v>
                </c:pt>
                <c:pt idx="21">
                  <c:v>0.79100000000000004</c:v>
                </c:pt>
                <c:pt idx="22">
                  <c:v>0.83799999999999997</c:v>
                </c:pt>
                <c:pt idx="23">
                  <c:v>0.86799999999999999</c:v>
                </c:pt>
                <c:pt idx="24">
                  <c:v>0.86799999999999999</c:v>
                </c:pt>
                <c:pt idx="25">
                  <c:v>0.82899999999999996</c:v>
                </c:pt>
                <c:pt idx="26">
                  <c:v>0.872</c:v>
                </c:pt>
                <c:pt idx="27">
                  <c:v>0.874</c:v>
                </c:pt>
                <c:pt idx="28">
                  <c:v>0.88500000000000001</c:v>
                </c:pt>
                <c:pt idx="29">
                  <c:v>0.80700000000000005</c:v>
                </c:pt>
                <c:pt idx="30">
                  <c:v>0.79700000000000004</c:v>
                </c:pt>
                <c:pt idx="31">
                  <c:v>0.89300000000000002</c:v>
                </c:pt>
                <c:pt idx="32">
                  <c:v>0.84399999999999997</c:v>
                </c:pt>
                <c:pt idx="33">
                  <c:v>0.86899999999999999</c:v>
                </c:pt>
                <c:pt idx="34">
                  <c:v>0.88300000000000001</c:v>
                </c:pt>
                <c:pt idx="35">
                  <c:v>0.89100000000000001</c:v>
                </c:pt>
                <c:pt idx="36">
                  <c:v>0.89300000000000002</c:v>
                </c:pt>
                <c:pt idx="37">
                  <c:v>0.84799999999999998</c:v>
                </c:pt>
              </c:numCache>
            </c:numRef>
          </c:val>
          <c:smooth val="0"/>
          <c:extLst>
            <c:ext xmlns:c16="http://schemas.microsoft.com/office/drawing/2014/chart" uri="{C3380CC4-5D6E-409C-BE32-E72D297353CC}">
              <c16:uniqueId val="{00000004-7F39-4342-AA2D-7E339459D565}"/>
            </c:ext>
          </c:extLst>
        </c:ser>
        <c:dLbls>
          <c:showLegendKey val="0"/>
          <c:showVal val="0"/>
          <c:showCatName val="0"/>
          <c:showSerName val="0"/>
          <c:showPercent val="0"/>
          <c:showBubbleSize val="0"/>
        </c:dLbls>
        <c:marker val="1"/>
        <c:smooth val="0"/>
        <c:axId val="112326912"/>
        <c:axId val="113459200"/>
      </c:lineChart>
      <c:dateAx>
        <c:axId val="112326912"/>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3459200"/>
        <c:crosses val="autoZero"/>
        <c:auto val="1"/>
        <c:lblOffset val="100"/>
        <c:baseTimeUnit val="months"/>
      </c:dateAx>
      <c:valAx>
        <c:axId val="113459200"/>
        <c:scaling>
          <c:orientation val="minMax"/>
          <c:max val="1"/>
          <c:min val="0.65000000000002611"/>
        </c:scaling>
        <c:delete val="0"/>
        <c:axPos val="l"/>
        <c:numFmt formatCode="0%" sourceLinked="0"/>
        <c:majorTickMark val="out"/>
        <c:minorTickMark val="none"/>
        <c:tickLblPos val="nextTo"/>
        <c:crossAx val="112326912"/>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7409289160547889"/>
        </c:manualLayout>
      </c:layout>
      <c:areaChart>
        <c:grouping val="stacked"/>
        <c:varyColors val="0"/>
        <c:ser>
          <c:idx val="2"/>
          <c:order val="1"/>
          <c:tx>
            <c:strRef>
              <c:f>Data!$ET$5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Data!$ET$7:$ET$66</c:f>
              <c:numCache>
                <c:formatCode>0.0%</c:formatCode>
                <c:ptCount val="38"/>
                <c:pt idx="0">
                  <c:v>0.78</c:v>
                </c:pt>
                <c:pt idx="1">
                  <c:v>0.78</c:v>
                </c:pt>
                <c:pt idx="2">
                  <c:v>0.78</c:v>
                </c:pt>
                <c:pt idx="3">
                  <c:v>0.78</c:v>
                </c:pt>
                <c:pt idx="4">
                  <c:v>0.78</c:v>
                </c:pt>
                <c:pt idx="5">
                  <c:v>0.78</c:v>
                </c:pt>
                <c:pt idx="6">
                  <c:v>0.78</c:v>
                </c:pt>
                <c:pt idx="7">
                  <c:v>0.78</c:v>
                </c:pt>
                <c:pt idx="8">
                  <c:v>0.78</c:v>
                </c:pt>
                <c:pt idx="9">
                  <c:v>0.78</c:v>
                </c:pt>
                <c:pt idx="10">
                  <c:v>0.78</c:v>
                </c:pt>
                <c:pt idx="11">
                  <c:v>0.78</c:v>
                </c:pt>
                <c:pt idx="12">
                  <c:v>0.78</c:v>
                </c:pt>
                <c:pt idx="13">
                  <c:v>0.78</c:v>
                </c:pt>
                <c:pt idx="14">
                  <c:v>0.78</c:v>
                </c:pt>
                <c:pt idx="15">
                  <c:v>0.78</c:v>
                </c:pt>
                <c:pt idx="16">
                  <c:v>0.78</c:v>
                </c:pt>
                <c:pt idx="17">
                  <c:v>0.78</c:v>
                </c:pt>
                <c:pt idx="18">
                  <c:v>0.78</c:v>
                </c:pt>
                <c:pt idx="19">
                  <c:v>0.78</c:v>
                </c:pt>
                <c:pt idx="20">
                  <c:v>0.78</c:v>
                </c:pt>
                <c:pt idx="21">
                  <c:v>0.78</c:v>
                </c:pt>
                <c:pt idx="22">
                  <c:v>0.78</c:v>
                </c:pt>
                <c:pt idx="23">
                  <c:v>0.78</c:v>
                </c:pt>
                <c:pt idx="24">
                  <c:v>0.78</c:v>
                </c:pt>
                <c:pt idx="25">
                  <c:v>0.78</c:v>
                </c:pt>
                <c:pt idx="26">
                  <c:v>0.78</c:v>
                </c:pt>
                <c:pt idx="27">
                  <c:v>0.78</c:v>
                </c:pt>
                <c:pt idx="28">
                  <c:v>0.78</c:v>
                </c:pt>
                <c:pt idx="29">
                  <c:v>0.78</c:v>
                </c:pt>
                <c:pt idx="30">
                  <c:v>0.78</c:v>
                </c:pt>
                <c:pt idx="31">
                  <c:v>0.78</c:v>
                </c:pt>
                <c:pt idx="32">
                  <c:v>0.78</c:v>
                </c:pt>
                <c:pt idx="33">
                  <c:v>0.78</c:v>
                </c:pt>
                <c:pt idx="34">
                  <c:v>0.78</c:v>
                </c:pt>
                <c:pt idx="35">
                  <c:v>0.78</c:v>
                </c:pt>
                <c:pt idx="36">
                  <c:v>0.78</c:v>
                </c:pt>
                <c:pt idx="37">
                  <c:v>0.78</c:v>
                </c:pt>
              </c:numCache>
            </c:numRef>
          </c:val>
          <c:extLst>
            <c:ext xmlns:c16="http://schemas.microsoft.com/office/drawing/2014/chart" uri="{C3380CC4-5D6E-409C-BE32-E72D297353CC}">
              <c16:uniqueId val="{00000000-6845-480B-8C3F-82418147A135}"/>
            </c:ext>
          </c:extLst>
        </c:ser>
        <c:ser>
          <c:idx val="4"/>
          <c:order val="2"/>
          <c:tx>
            <c:strRef>
              <c:f>Data!$EU$5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Data!$EU$7:$EU$66</c:f>
              <c:numCache>
                <c:formatCode>0.0%</c:formatCode>
                <c:ptCount val="38"/>
                <c:pt idx="0">
                  <c:v>0.08</c:v>
                </c:pt>
                <c:pt idx="1">
                  <c:v>0.08</c:v>
                </c:pt>
                <c:pt idx="2">
                  <c:v>0.08</c:v>
                </c:pt>
                <c:pt idx="3">
                  <c:v>0.08</c:v>
                </c:pt>
                <c:pt idx="4">
                  <c:v>0.08</c:v>
                </c:pt>
                <c:pt idx="5">
                  <c:v>0.08</c:v>
                </c:pt>
                <c:pt idx="6">
                  <c:v>0.08</c:v>
                </c:pt>
                <c:pt idx="7">
                  <c:v>0.08</c:v>
                </c:pt>
                <c:pt idx="8">
                  <c:v>0.08</c:v>
                </c:pt>
                <c:pt idx="9">
                  <c:v>0.08</c:v>
                </c:pt>
                <c:pt idx="10">
                  <c:v>0.08</c:v>
                </c:pt>
                <c:pt idx="11">
                  <c:v>0.08</c:v>
                </c:pt>
                <c:pt idx="12">
                  <c:v>0.08</c:v>
                </c:pt>
                <c:pt idx="13">
                  <c:v>0.08</c:v>
                </c:pt>
                <c:pt idx="14">
                  <c:v>0.08</c:v>
                </c:pt>
                <c:pt idx="15">
                  <c:v>0.08</c:v>
                </c:pt>
                <c:pt idx="16">
                  <c:v>0.08</c:v>
                </c:pt>
                <c:pt idx="17">
                  <c:v>0.08</c:v>
                </c:pt>
                <c:pt idx="18">
                  <c:v>0.08</c:v>
                </c:pt>
                <c:pt idx="19">
                  <c:v>0.08</c:v>
                </c:pt>
                <c:pt idx="20">
                  <c:v>0.08</c:v>
                </c:pt>
                <c:pt idx="21">
                  <c:v>0.08</c:v>
                </c:pt>
                <c:pt idx="22">
                  <c:v>0.08</c:v>
                </c:pt>
                <c:pt idx="23">
                  <c:v>0.08</c:v>
                </c:pt>
                <c:pt idx="24">
                  <c:v>0.08</c:v>
                </c:pt>
                <c:pt idx="25">
                  <c:v>0.08</c:v>
                </c:pt>
                <c:pt idx="26">
                  <c:v>0.08</c:v>
                </c:pt>
                <c:pt idx="27">
                  <c:v>0.08</c:v>
                </c:pt>
                <c:pt idx="28">
                  <c:v>0.08</c:v>
                </c:pt>
                <c:pt idx="29">
                  <c:v>0.08</c:v>
                </c:pt>
                <c:pt idx="30">
                  <c:v>0.08</c:v>
                </c:pt>
                <c:pt idx="31">
                  <c:v>0.08</c:v>
                </c:pt>
                <c:pt idx="32">
                  <c:v>0.08</c:v>
                </c:pt>
                <c:pt idx="33">
                  <c:v>0.08</c:v>
                </c:pt>
                <c:pt idx="34">
                  <c:v>0.08</c:v>
                </c:pt>
                <c:pt idx="35">
                  <c:v>0.08</c:v>
                </c:pt>
                <c:pt idx="36">
                  <c:v>0.08</c:v>
                </c:pt>
                <c:pt idx="37">
                  <c:v>0.08</c:v>
                </c:pt>
              </c:numCache>
            </c:numRef>
          </c:val>
          <c:extLst>
            <c:ext xmlns:c16="http://schemas.microsoft.com/office/drawing/2014/chart" uri="{C3380CC4-5D6E-409C-BE32-E72D297353CC}">
              <c16:uniqueId val="{00000001-6845-480B-8C3F-82418147A135}"/>
            </c:ext>
          </c:extLst>
        </c:ser>
        <c:ser>
          <c:idx val="3"/>
          <c:order val="3"/>
          <c:tx>
            <c:strRef>
              <c:f>Data!$EV$5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Data!$EV$7:$EV$66</c:f>
              <c:numCache>
                <c:formatCode>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2-6845-480B-8C3F-82418147A135}"/>
            </c:ext>
          </c:extLst>
        </c:ser>
        <c:ser>
          <c:idx val="1"/>
          <c:order val="4"/>
          <c:tx>
            <c:strRef>
              <c:f>Data!$EW$5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Data!$EW$7:$EW$66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3-6845-480B-8C3F-82418147A135}"/>
            </c:ext>
          </c:extLst>
        </c:ser>
        <c:dLbls>
          <c:showLegendKey val="0"/>
          <c:showVal val="0"/>
          <c:showCatName val="0"/>
          <c:showSerName val="0"/>
          <c:showPercent val="0"/>
          <c:showBubbleSize val="0"/>
        </c:dLbls>
        <c:axId val="113576576"/>
        <c:axId val="113602944"/>
      </c:areaChart>
      <c:lineChart>
        <c:grouping val="standard"/>
        <c:varyColors val="0"/>
        <c:ser>
          <c:idx val="0"/>
          <c:order val="0"/>
          <c:tx>
            <c:strRef>
              <c:f>Data!$FB$5</c:f>
              <c:strCache>
                <c:ptCount val="1"/>
                <c:pt idx="0">
                  <c:v>% Bed Occupancy Ward 3 West</c:v>
                </c:pt>
              </c:strCache>
            </c:strRef>
          </c:tx>
          <c:spPr>
            <a:ln>
              <a:solidFill>
                <a:sysClr val="windowText" lastClr="000000"/>
              </a:solidFill>
            </a:ln>
          </c:spPr>
          <c:marker>
            <c:symbol val="diamond"/>
            <c:size val="5"/>
          </c:marker>
          <c:dLbls>
            <c:dLbl>
              <c:idx val="35"/>
              <c:layout>
                <c:manualLayout>
                  <c:x val="-2.1552744515608995E-2"/>
                  <c:y val="-4.871792899180720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845-480B-8C3F-82418147A135}"/>
                </c:ext>
              </c:extLst>
            </c:dLbl>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Data!$FB$7:$FB$66</c:f>
              <c:numCache>
                <c:formatCode>0.0%</c:formatCode>
                <c:ptCount val="38"/>
                <c:pt idx="0">
                  <c:v>0.74</c:v>
                </c:pt>
                <c:pt idx="1">
                  <c:v>0.82899999999999996</c:v>
                </c:pt>
                <c:pt idx="2">
                  <c:v>0.71899999999999997</c:v>
                </c:pt>
                <c:pt idx="3">
                  <c:v>0.71499999999999997</c:v>
                </c:pt>
                <c:pt idx="4">
                  <c:v>0.86199999999999999</c:v>
                </c:pt>
                <c:pt idx="5">
                  <c:v>0.73499999999999999</c:v>
                </c:pt>
                <c:pt idx="6">
                  <c:v>0.76500000000000001</c:v>
                </c:pt>
                <c:pt idx="7">
                  <c:v>0.82899999999999996</c:v>
                </c:pt>
                <c:pt idx="8">
                  <c:v>0.71199999999999997</c:v>
                </c:pt>
                <c:pt idx="9">
                  <c:v>0.69899999999999995</c:v>
                </c:pt>
                <c:pt idx="10">
                  <c:v>0.79400000000000004</c:v>
                </c:pt>
                <c:pt idx="11">
                  <c:v>0.65900000000000003</c:v>
                </c:pt>
                <c:pt idx="12">
                  <c:v>0.57499999999999996</c:v>
                </c:pt>
                <c:pt idx="13">
                  <c:v>0.76700000000000002</c:v>
                </c:pt>
                <c:pt idx="14">
                  <c:v>0.82599999999999996</c:v>
                </c:pt>
                <c:pt idx="15">
                  <c:v>0.70199999999999996</c:v>
                </c:pt>
                <c:pt idx="16">
                  <c:v>0.83599999999999997</c:v>
                </c:pt>
                <c:pt idx="17">
                  <c:v>0.69299999999999995</c:v>
                </c:pt>
                <c:pt idx="18">
                  <c:v>0.79400000000000004</c:v>
                </c:pt>
                <c:pt idx="19">
                  <c:v>0.76100000000000001</c:v>
                </c:pt>
                <c:pt idx="20">
                  <c:v>0.68200000000000005</c:v>
                </c:pt>
                <c:pt idx="21">
                  <c:v>0.73</c:v>
                </c:pt>
                <c:pt idx="22">
                  <c:v>0.80300000000000005</c:v>
                </c:pt>
                <c:pt idx="23">
                  <c:v>0.81</c:v>
                </c:pt>
                <c:pt idx="24">
                  <c:v>0.78800000000000003</c:v>
                </c:pt>
                <c:pt idx="25">
                  <c:v>0.70499999999999996</c:v>
                </c:pt>
                <c:pt idx="26">
                  <c:v>0.81599999999999995</c:v>
                </c:pt>
                <c:pt idx="27">
                  <c:v>0.91</c:v>
                </c:pt>
                <c:pt idx="28">
                  <c:v>0.91100000000000003</c:v>
                </c:pt>
                <c:pt idx="29">
                  <c:v>0.70099999999999996</c:v>
                </c:pt>
                <c:pt idx="30">
                  <c:v>0.79900000000000004</c:v>
                </c:pt>
                <c:pt idx="31">
                  <c:v>0.72199999999999998</c:v>
                </c:pt>
                <c:pt idx="32">
                  <c:v>0.71399999999999997</c:v>
                </c:pt>
                <c:pt idx="33">
                  <c:v>0.71399999999999997</c:v>
                </c:pt>
                <c:pt idx="34">
                  <c:v>0.71299999999999997</c:v>
                </c:pt>
                <c:pt idx="35">
                  <c:v>0.89200000000000002</c:v>
                </c:pt>
                <c:pt idx="36">
                  <c:v>0.81100000000000005</c:v>
                </c:pt>
                <c:pt idx="37">
                  <c:v>0.77400000000000002</c:v>
                </c:pt>
              </c:numCache>
            </c:numRef>
          </c:val>
          <c:smooth val="0"/>
          <c:extLst>
            <c:ext xmlns:c16="http://schemas.microsoft.com/office/drawing/2014/chart" uri="{C3380CC4-5D6E-409C-BE32-E72D297353CC}">
              <c16:uniqueId val="{00000005-6845-480B-8C3F-82418147A135}"/>
            </c:ext>
          </c:extLst>
        </c:ser>
        <c:dLbls>
          <c:showLegendKey val="0"/>
          <c:showVal val="0"/>
          <c:showCatName val="0"/>
          <c:showSerName val="0"/>
          <c:showPercent val="0"/>
          <c:showBubbleSize val="0"/>
        </c:dLbls>
        <c:marker val="1"/>
        <c:smooth val="0"/>
        <c:axId val="113576576"/>
        <c:axId val="113602944"/>
      </c:lineChart>
      <c:dateAx>
        <c:axId val="113576576"/>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3602944"/>
        <c:crosses val="autoZero"/>
        <c:auto val="1"/>
        <c:lblOffset val="100"/>
        <c:baseTimeUnit val="months"/>
      </c:dateAx>
      <c:valAx>
        <c:axId val="113602944"/>
        <c:scaling>
          <c:orientation val="minMax"/>
          <c:max val="0.95000000000000062"/>
          <c:min val="0.55000000000000004"/>
        </c:scaling>
        <c:delete val="0"/>
        <c:axPos val="l"/>
        <c:numFmt formatCode="0%" sourceLinked="0"/>
        <c:majorTickMark val="out"/>
        <c:minorTickMark val="none"/>
        <c:tickLblPos val="nextTo"/>
        <c:crossAx val="11357657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6802791227656486"/>
        </c:manualLayout>
      </c:layout>
      <c:areaChart>
        <c:grouping val="stacked"/>
        <c:varyColors val="0"/>
        <c:ser>
          <c:idx val="2"/>
          <c:order val="1"/>
          <c:tx>
            <c:strRef>
              <c:f>Data!$FD$5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Data!$FD$7:$FD$66</c:f>
              <c:numCache>
                <c:formatCode>0.0%</c:formatCode>
                <c:ptCount val="38"/>
                <c:pt idx="0">
                  <c:v>0.77</c:v>
                </c:pt>
                <c:pt idx="1">
                  <c:v>0.77</c:v>
                </c:pt>
                <c:pt idx="2">
                  <c:v>0.77</c:v>
                </c:pt>
                <c:pt idx="3">
                  <c:v>0.77</c:v>
                </c:pt>
                <c:pt idx="4">
                  <c:v>0.77</c:v>
                </c:pt>
                <c:pt idx="5">
                  <c:v>0.77</c:v>
                </c:pt>
                <c:pt idx="6">
                  <c:v>0.77</c:v>
                </c:pt>
                <c:pt idx="7">
                  <c:v>0.77</c:v>
                </c:pt>
                <c:pt idx="8">
                  <c:v>0.77</c:v>
                </c:pt>
                <c:pt idx="9">
                  <c:v>0.77</c:v>
                </c:pt>
                <c:pt idx="10">
                  <c:v>0.77</c:v>
                </c:pt>
                <c:pt idx="11">
                  <c:v>0.77</c:v>
                </c:pt>
                <c:pt idx="12">
                  <c:v>0.77</c:v>
                </c:pt>
                <c:pt idx="13">
                  <c:v>0.77</c:v>
                </c:pt>
                <c:pt idx="14">
                  <c:v>0.77</c:v>
                </c:pt>
                <c:pt idx="15">
                  <c:v>0.77</c:v>
                </c:pt>
                <c:pt idx="16">
                  <c:v>0.77</c:v>
                </c:pt>
                <c:pt idx="17">
                  <c:v>0.77</c:v>
                </c:pt>
                <c:pt idx="18">
                  <c:v>0.77</c:v>
                </c:pt>
                <c:pt idx="19">
                  <c:v>0.77</c:v>
                </c:pt>
                <c:pt idx="20">
                  <c:v>0.77</c:v>
                </c:pt>
                <c:pt idx="21">
                  <c:v>0.77</c:v>
                </c:pt>
                <c:pt idx="22">
                  <c:v>0.77</c:v>
                </c:pt>
                <c:pt idx="23">
                  <c:v>0.77</c:v>
                </c:pt>
                <c:pt idx="24">
                  <c:v>0.77</c:v>
                </c:pt>
                <c:pt idx="25">
                  <c:v>0.77</c:v>
                </c:pt>
                <c:pt idx="26">
                  <c:v>0.77</c:v>
                </c:pt>
                <c:pt idx="27">
                  <c:v>0.77</c:v>
                </c:pt>
                <c:pt idx="28">
                  <c:v>0.77</c:v>
                </c:pt>
                <c:pt idx="29">
                  <c:v>0.77</c:v>
                </c:pt>
                <c:pt idx="30">
                  <c:v>0.77</c:v>
                </c:pt>
                <c:pt idx="31">
                  <c:v>0.77</c:v>
                </c:pt>
                <c:pt idx="32">
                  <c:v>0.77</c:v>
                </c:pt>
                <c:pt idx="33">
                  <c:v>0.77</c:v>
                </c:pt>
                <c:pt idx="34">
                  <c:v>0.77</c:v>
                </c:pt>
                <c:pt idx="35">
                  <c:v>0.77</c:v>
                </c:pt>
                <c:pt idx="36">
                  <c:v>0.77</c:v>
                </c:pt>
                <c:pt idx="37">
                  <c:v>0.77</c:v>
                </c:pt>
              </c:numCache>
            </c:numRef>
          </c:val>
          <c:extLst>
            <c:ext xmlns:c16="http://schemas.microsoft.com/office/drawing/2014/chart" uri="{C3380CC4-5D6E-409C-BE32-E72D297353CC}">
              <c16:uniqueId val="{00000000-0EA7-41FD-B048-74E2A3D2317F}"/>
            </c:ext>
          </c:extLst>
        </c:ser>
        <c:ser>
          <c:idx val="4"/>
          <c:order val="2"/>
          <c:tx>
            <c:strRef>
              <c:f>Data!$FE$5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Data!$FE$7:$FE$66</c:f>
              <c:numCache>
                <c:formatCode>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1-0EA7-41FD-B048-74E2A3D2317F}"/>
            </c:ext>
          </c:extLst>
        </c:ser>
        <c:ser>
          <c:idx val="3"/>
          <c:order val="3"/>
          <c:tx>
            <c:strRef>
              <c:f>Data!$FF$5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Data!$FF$7:$FF$66</c:f>
              <c:numCache>
                <c:formatCode>0.0%</c:formatCode>
                <c:ptCount val="38"/>
                <c:pt idx="0">
                  <c:v>6.4000000000000001E-2</c:v>
                </c:pt>
                <c:pt idx="1">
                  <c:v>6.4000000000000001E-2</c:v>
                </c:pt>
                <c:pt idx="2">
                  <c:v>6.4000000000000001E-2</c:v>
                </c:pt>
                <c:pt idx="3">
                  <c:v>6.4000000000000001E-2</c:v>
                </c:pt>
                <c:pt idx="4">
                  <c:v>6.4000000000000001E-2</c:v>
                </c:pt>
                <c:pt idx="5">
                  <c:v>6.4000000000000001E-2</c:v>
                </c:pt>
                <c:pt idx="6">
                  <c:v>6.4000000000000001E-2</c:v>
                </c:pt>
                <c:pt idx="7">
                  <c:v>6.4000000000000001E-2</c:v>
                </c:pt>
                <c:pt idx="8">
                  <c:v>6.4000000000000001E-2</c:v>
                </c:pt>
                <c:pt idx="9">
                  <c:v>6.4000000000000001E-2</c:v>
                </c:pt>
                <c:pt idx="10">
                  <c:v>6.4000000000000001E-2</c:v>
                </c:pt>
                <c:pt idx="11">
                  <c:v>6.4000000000000001E-2</c:v>
                </c:pt>
                <c:pt idx="12">
                  <c:v>6.4000000000000001E-2</c:v>
                </c:pt>
                <c:pt idx="13">
                  <c:v>6.4000000000000001E-2</c:v>
                </c:pt>
                <c:pt idx="14">
                  <c:v>6.4000000000000001E-2</c:v>
                </c:pt>
                <c:pt idx="15">
                  <c:v>6.4000000000000001E-2</c:v>
                </c:pt>
                <c:pt idx="16">
                  <c:v>6.4000000000000001E-2</c:v>
                </c:pt>
                <c:pt idx="17">
                  <c:v>6.4000000000000001E-2</c:v>
                </c:pt>
                <c:pt idx="18">
                  <c:v>6.4000000000000001E-2</c:v>
                </c:pt>
                <c:pt idx="19">
                  <c:v>6.4000000000000001E-2</c:v>
                </c:pt>
                <c:pt idx="20">
                  <c:v>6.4000000000000001E-2</c:v>
                </c:pt>
                <c:pt idx="21">
                  <c:v>6.4000000000000001E-2</c:v>
                </c:pt>
                <c:pt idx="22">
                  <c:v>6.4000000000000001E-2</c:v>
                </c:pt>
                <c:pt idx="23">
                  <c:v>6.4000000000000001E-2</c:v>
                </c:pt>
                <c:pt idx="24">
                  <c:v>6.4000000000000001E-2</c:v>
                </c:pt>
                <c:pt idx="25">
                  <c:v>6.4000000000000001E-2</c:v>
                </c:pt>
                <c:pt idx="26">
                  <c:v>6.4000000000000001E-2</c:v>
                </c:pt>
                <c:pt idx="27">
                  <c:v>6.4000000000000001E-2</c:v>
                </c:pt>
                <c:pt idx="28">
                  <c:v>6.4000000000000001E-2</c:v>
                </c:pt>
                <c:pt idx="29">
                  <c:v>6.4000000000000001E-2</c:v>
                </c:pt>
                <c:pt idx="30">
                  <c:v>6.4000000000000001E-2</c:v>
                </c:pt>
                <c:pt idx="31">
                  <c:v>6.4000000000000001E-2</c:v>
                </c:pt>
                <c:pt idx="32">
                  <c:v>6.4000000000000001E-2</c:v>
                </c:pt>
                <c:pt idx="33">
                  <c:v>6.4000000000000001E-2</c:v>
                </c:pt>
                <c:pt idx="34">
                  <c:v>6.4000000000000001E-2</c:v>
                </c:pt>
                <c:pt idx="35">
                  <c:v>6.4000000000000001E-2</c:v>
                </c:pt>
                <c:pt idx="36">
                  <c:v>6.4000000000000001E-2</c:v>
                </c:pt>
                <c:pt idx="37">
                  <c:v>6.4000000000000001E-2</c:v>
                </c:pt>
              </c:numCache>
            </c:numRef>
          </c:val>
          <c:extLst>
            <c:ext xmlns:c16="http://schemas.microsoft.com/office/drawing/2014/chart" uri="{C3380CC4-5D6E-409C-BE32-E72D297353CC}">
              <c16:uniqueId val="{00000002-0EA7-41FD-B048-74E2A3D2317F}"/>
            </c:ext>
          </c:extLst>
        </c:ser>
        <c:ser>
          <c:idx val="1"/>
          <c:order val="4"/>
          <c:tx>
            <c:strRef>
              <c:f>Data!$FG$5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Data!$FG$7:$FG$66</c:f>
              <c:numCache>
                <c:formatCode>0.0%</c:formatCode>
                <c:ptCount val="38"/>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pt idx="36">
                  <c:v>0.126</c:v>
                </c:pt>
                <c:pt idx="37">
                  <c:v>0.126</c:v>
                </c:pt>
              </c:numCache>
            </c:numRef>
          </c:val>
          <c:extLst>
            <c:ext xmlns:c16="http://schemas.microsoft.com/office/drawing/2014/chart" uri="{C3380CC4-5D6E-409C-BE32-E72D297353CC}">
              <c16:uniqueId val="{00000003-0EA7-41FD-B048-74E2A3D2317F}"/>
            </c:ext>
          </c:extLst>
        </c:ser>
        <c:dLbls>
          <c:showLegendKey val="0"/>
          <c:showVal val="0"/>
          <c:showCatName val="0"/>
          <c:showSerName val="0"/>
          <c:showPercent val="0"/>
          <c:showBubbleSize val="0"/>
        </c:dLbls>
        <c:axId val="113719936"/>
        <c:axId val="113725824"/>
      </c:areaChart>
      <c:lineChart>
        <c:grouping val="standard"/>
        <c:varyColors val="0"/>
        <c:ser>
          <c:idx val="0"/>
          <c:order val="0"/>
          <c:tx>
            <c:strRef>
              <c:f>Data!$FC$5</c:f>
              <c:strCache>
                <c:ptCount val="1"/>
                <c:pt idx="0">
                  <c:v>% Bed Occupancy - Interventional Cardiology Wards</c:v>
                </c:pt>
              </c:strCache>
            </c:strRef>
          </c:tx>
          <c:spPr>
            <a:ln>
              <a:solidFill>
                <a:sysClr val="windowText" lastClr="000000"/>
              </a:solidFill>
            </a:ln>
          </c:spPr>
          <c:marker>
            <c:symbol val="diamond"/>
            <c:size val="5"/>
          </c:marker>
          <c:dLbls>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Data!$FC$7:$FC$66</c:f>
              <c:numCache>
                <c:formatCode>0.0%</c:formatCode>
                <c:ptCount val="38"/>
                <c:pt idx="0">
                  <c:v>0.80500000000000005</c:v>
                </c:pt>
                <c:pt idx="1">
                  <c:v>0.79100000000000004</c:v>
                </c:pt>
                <c:pt idx="2">
                  <c:v>0.85399999999999998</c:v>
                </c:pt>
                <c:pt idx="3">
                  <c:v>0.82599999999999996</c:v>
                </c:pt>
                <c:pt idx="4">
                  <c:v>0.77100000000000002</c:v>
                </c:pt>
                <c:pt idx="5">
                  <c:v>0.81200000000000006</c:v>
                </c:pt>
                <c:pt idx="6">
                  <c:v>0.86599999999999999</c:v>
                </c:pt>
                <c:pt idx="7">
                  <c:v>0.81699999999999995</c:v>
                </c:pt>
                <c:pt idx="8">
                  <c:v>0.82699999999999996</c:v>
                </c:pt>
                <c:pt idx="9">
                  <c:v>0.83399999999999996</c:v>
                </c:pt>
                <c:pt idx="10">
                  <c:v>0.85</c:v>
                </c:pt>
                <c:pt idx="11">
                  <c:v>0.82799999999999996</c:v>
                </c:pt>
                <c:pt idx="12">
                  <c:v>0.81299999999999994</c:v>
                </c:pt>
                <c:pt idx="13">
                  <c:v>0.85599999999999998</c:v>
                </c:pt>
                <c:pt idx="14">
                  <c:v>0.82399999999999995</c:v>
                </c:pt>
                <c:pt idx="15">
                  <c:v>0.84699999999999998</c:v>
                </c:pt>
                <c:pt idx="16">
                  <c:v>0.82599999999999996</c:v>
                </c:pt>
                <c:pt idx="17">
                  <c:v>0.82799999999999996</c:v>
                </c:pt>
                <c:pt idx="18">
                  <c:v>0.92600000000000005</c:v>
                </c:pt>
                <c:pt idx="19">
                  <c:v>0.83799999999999997</c:v>
                </c:pt>
                <c:pt idx="20">
                  <c:v>0.72399999999999998</c:v>
                </c:pt>
                <c:pt idx="21">
                  <c:v>0.77300000000000002</c:v>
                </c:pt>
                <c:pt idx="22">
                  <c:v>0.77100000000000002</c:v>
                </c:pt>
                <c:pt idx="23">
                  <c:v>0.85899999999999999</c:v>
                </c:pt>
                <c:pt idx="24">
                  <c:v>0.86499999999999999</c:v>
                </c:pt>
                <c:pt idx="25">
                  <c:v>0.84599999999999997</c:v>
                </c:pt>
                <c:pt idx="26">
                  <c:v>0.80900000000000005</c:v>
                </c:pt>
                <c:pt idx="27">
                  <c:v>0.80300000000000005</c:v>
                </c:pt>
                <c:pt idx="28">
                  <c:v>0.81699999999999995</c:v>
                </c:pt>
                <c:pt idx="29">
                  <c:v>0.81599999999999995</c:v>
                </c:pt>
                <c:pt idx="30">
                  <c:v>0.78700000000000003</c:v>
                </c:pt>
                <c:pt idx="31">
                  <c:v>0.81399999999999995</c:v>
                </c:pt>
                <c:pt idx="32">
                  <c:v>0.86799999999999999</c:v>
                </c:pt>
                <c:pt idx="33">
                  <c:v>0.86</c:v>
                </c:pt>
                <c:pt idx="34">
                  <c:v>0.85099999999999998</c:v>
                </c:pt>
                <c:pt idx="35">
                  <c:v>0.81699999999999995</c:v>
                </c:pt>
                <c:pt idx="36">
                  <c:v>0.84299999999999997</c:v>
                </c:pt>
                <c:pt idx="37">
                  <c:v>0.82799999999999996</c:v>
                </c:pt>
              </c:numCache>
            </c:numRef>
          </c:val>
          <c:smooth val="0"/>
          <c:extLst>
            <c:ext xmlns:c16="http://schemas.microsoft.com/office/drawing/2014/chart" uri="{C3380CC4-5D6E-409C-BE32-E72D297353CC}">
              <c16:uniqueId val="{00000004-0EA7-41FD-B048-74E2A3D2317F}"/>
            </c:ext>
          </c:extLst>
        </c:ser>
        <c:dLbls>
          <c:showLegendKey val="0"/>
          <c:showVal val="0"/>
          <c:showCatName val="0"/>
          <c:showSerName val="0"/>
          <c:showPercent val="0"/>
          <c:showBubbleSize val="0"/>
        </c:dLbls>
        <c:marker val="1"/>
        <c:smooth val="0"/>
        <c:axId val="113719936"/>
        <c:axId val="113725824"/>
      </c:lineChart>
      <c:dateAx>
        <c:axId val="113719936"/>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3725824"/>
        <c:crosses val="autoZero"/>
        <c:auto val="1"/>
        <c:lblOffset val="100"/>
        <c:baseTimeUnit val="months"/>
      </c:dateAx>
      <c:valAx>
        <c:axId val="113725824"/>
        <c:scaling>
          <c:orientation val="minMax"/>
          <c:max val="0.95000000000000062"/>
          <c:min val="0.65000000000002556"/>
        </c:scaling>
        <c:delete val="0"/>
        <c:axPos val="l"/>
        <c:numFmt formatCode="0%" sourceLinked="0"/>
        <c:majorTickMark val="out"/>
        <c:minorTickMark val="none"/>
        <c:tickLblPos val="nextTo"/>
        <c:crossAx val="11371993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6802791227656531"/>
        </c:manualLayout>
      </c:layout>
      <c:areaChart>
        <c:grouping val="stacked"/>
        <c:varyColors val="0"/>
        <c:ser>
          <c:idx val="2"/>
          <c:order val="1"/>
          <c:tx>
            <c:strRef>
              <c:f>Data!$FD$5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Data!$FD$7:$FD$66</c:f>
              <c:numCache>
                <c:formatCode>0.0%</c:formatCode>
                <c:ptCount val="38"/>
                <c:pt idx="0">
                  <c:v>0.77</c:v>
                </c:pt>
                <c:pt idx="1">
                  <c:v>0.77</c:v>
                </c:pt>
                <c:pt idx="2">
                  <c:v>0.77</c:v>
                </c:pt>
                <c:pt idx="3">
                  <c:v>0.77</c:v>
                </c:pt>
                <c:pt idx="4">
                  <c:v>0.77</c:v>
                </c:pt>
                <c:pt idx="5">
                  <c:v>0.77</c:v>
                </c:pt>
                <c:pt idx="6">
                  <c:v>0.77</c:v>
                </c:pt>
                <c:pt idx="7">
                  <c:v>0.77</c:v>
                </c:pt>
                <c:pt idx="8">
                  <c:v>0.77</c:v>
                </c:pt>
                <c:pt idx="9">
                  <c:v>0.77</c:v>
                </c:pt>
                <c:pt idx="10">
                  <c:v>0.77</c:v>
                </c:pt>
                <c:pt idx="11">
                  <c:v>0.77</c:v>
                </c:pt>
                <c:pt idx="12">
                  <c:v>0.77</c:v>
                </c:pt>
                <c:pt idx="13">
                  <c:v>0.77</c:v>
                </c:pt>
                <c:pt idx="14">
                  <c:v>0.77</c:v>
                </c:pt>
                <c:pt idx="15">
                  <c:v>0.77</c:v>
                </c:pt>
                <c:pt idx="16">
                  <c:v>0.77</c:v>
                </c:pt>
                <c:pt idx="17">
                  <c:v>0.77</c:v>
                </c:pt>
                <c:pt idx="18">
                  <c:v>0.77</c:v>
                </c:pt>
                <c:pt idx="19">
                  <c:v>0.77</c:v>
                </c:pt>
                <c:pt idx="20">
                  <c:v>0.77</c:v>
                </c:pt>
                <c:pt idx="21">
                  <c:v>0.77</c:v>
                </c:pt>
                <c:pt idx="22">
                  <c:v>0.77</c:v>
                </c:pt>
                <c:pt idx="23">
                  <c:v>0.77</c:v>
                </c:pt>
                <c:pt idx="24">
                  <c:v>0.77</c:v>
                </c:pt>
                <c:pt idx="25">
                  <c:v>0.77</c:v>
                </c:pt>
                <c:pt idx="26">
                  <c:v>0.77</c:v>
                </c:pt>
                <c:pt idx="27">
                  <c:v>0.77</c:v>
                </c:pt>
                <c:pt idx="28">
                  <c:v>0.77</c:v>
                </c:pt>
                <c:pt idx="29">
                  <c:v>0.77</c:v>
                </c:pt>
                <c:pt idx="30">
                  <c:v>0.77</c:v>
                </c:pt>
                <c:pt idx="31">
                  <c:v>0.77</c:v>
                </c:pt>
                <c:pt idx="32">
                  <c:v>0.77</c:v>
                </c:pt>
                <c:pt idx="33">
                  <c:v>0.77</c:v>
                </c:pt>
                <c:pt idx="34">
                  <c:v>0.77</c:v>
                </c:pt>
                <c:pt idx="35">
                  <c:v>0.77</c:v>
                </c:pt>
                <c:pt idx="36">
                  <c:v>0.77</c:v>
                </c:pt>
                <c:pt idx="37">
                  <c:v>0.77</c:v>
                </c:pt>
              </c:numCache>
            </c:numRef>
          </c:val>
          <c:extLst>
            <c:ext xmlns:c16="http://schemas.microsoft.com/office/drawing/2014/chart" uri="{C3380CC4-5D6E-409C-BE32-E72D297353CC}">
              <c16:uniqueId val="{00000000-4522-4178-8E6B-2DB7C22A54BF}"/>
            </c:ext>
          </c:extLst>
        </c:ser>
        <c:ser>
          <c:idx val="4"/>
          <c:order val="2"/>
          <c:tx>
            <c:strRef>
              <c:f>Data!$FE$5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Data!$FE$7:$FE$66</c:f>
              <c:numCache>
                <c:formatCode>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1-4522-4178-8E6B-2DB7C22A54BF}"/>
            </c:ext>
          </c:extLst>
        </c:ser>
        <c:ser>
          <c:idx val="3"/>
          <c:order val="3"/>
          <c:tx>
            <c:strRef>
              <c:f>Data!$FF$5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Data!$FF$7:$FF$66</c:f>
              <c:numCache>
                <c:formatCode>0.0%</c:formatCode>
                <c:ptCount val="38"/>
                <c:pt idx="0">
                  <c:v>6.4000000000000001E-2</c:v>
                </c:pt>
                <c:pt idx="1">
                  <c:v>6.4000000000000001E-2</c:v>
                </c:pt>
                <c:pt idx="2">
                  <c:v>6.4000000000000001E-2</c:v>
                </c:pt>
                <c:pt idx="3">
                  <c:v>6.4000000000000001E-2</c:v>
                </c:pt>
                <c:pt idx="4">
                  <c:v>6.4000000000000001E-2</c:v>
                </c:pt>
                <c:pt idx="5">
                  <c:v>6.4000000000000001E-2</c:v>
                </c:pt>
                <c:pt idx="6">
                  <c:v>6.4000000000000001E-2</c:v>
                </c:pt>
                <c:pt idx="7">
                  <c:v>6.4000000000000001E-2</c:v>
                </c:pt>
                <c:pt idx="8">
                  <c:v>6.4000000000000001E-2</c:v>
                </c:pt>
                <c:pt idx="9">
                  <c:v>6.4000000000000001E-2</c:v>
                </c:pt>
                <c:pt idx="10">
                  <c:v>6.4000000000000001E-2</c:v>
                </c:pt>
                <c:pt idx="11">
                  <c:v>6.4000000000000001E-2</c:v>
                </c:pt>
                <c:pt idx="12">
                  <c:v>6.4000000000000001E-2</c:v>
                </c:pt>
                <c:pt idx="13">
                  <c:v>6.4000000000000001E-2</c:v>
                </c:pt>
                <c:pt idx="14">
                  <c:v>6.4000000000000001E-2</c:v>
                </c:pt>
                <c:pt idx="15">
                  <c:v>6.4000000000000001E-2</c:v>
                </c:pt>
                <c:pt idx="16">
                  <c:v>6.4000000000000001E-2</c:v>
                </c:pt>
                <c:pt idx="17">
                  <c:v>6.4000000000000001E-2</c:v>
                </c:pt>
                <c:pt idx="18">
                  <c:v>6.4000000000000001E-2</c:v>
                </c:pt>
                <c:pt idx="19">
                  <c:v>6.4000000000000001E-2</c:v>
                </c:pt>
                <c:pt idx="20">
                  <c:v>6.4000000000000001E-2</c:v>
                </c:pt>
                <c:pt idx="21">
                  <c:v>6.4000000000000001E-2</c:v>
                </c:pt>
                <c:pt idx="22">
                  <c:v>6.4000000000000001E-2</c:v>
                </c:pt>
                <c:pt idx="23">
                  <c:v>6.4000000000000001E-2</c:v>
                </c:pt>
                <c:pt idx="24">
                  <c:v>6.4000000000000001E-2</c:v>
                </c:pt>
                <c:pt idx="25">
                  <c:v>6.4000000000000001E-2</c:v>
                </c:pt>
                <c:pt idx="26">
                  <c:v>6.4000000000000001E-2</c:v>
                </c:pt>
                <c:pt idx="27">
                  <c:v>6.4000000000000001E-2</c:v>
                </c:pt>
                <c:pt idx="28">
                  <c:v>6.4000000000000001E-2</c:v>
                </c:pt>
                <c:pt idx="29">
                  <c:v>6.4000000000000001E-2</c:v>
                </c:pt>
                <c:pt idx="30">
                  <c:v>6.4000000000000001E-2</c:v>
                </c:pt>
                <c:pt idx="31">
                  <c:v>6.4000000000000001E-2</c:v>
                </c:pt>
                <c:pt idx="32">
                  <c:v>6.4000000000000001E-2</c:v>
                </c:pt>
                <c:pt idx="33">
                  <c:v>6.4000000000000001E-2</c:v>
                </c:pt>
                <c:pt idx="34">
                  <c:v>6.4000000000000001E-2</c:v>
                </c:pt>
                <c:pt idx="35">
                  <c:v>6.4000000000000001E-2</c:v>
                </c:pt>
                <c:pt idx="36">
                  <c:v>6.4000000000000001E-2</c:v>
                </c:pt>
                <c:pt idx="37">
                  <c:v>6.4000000000000001E-2</c:v>
                </c:pt>
              </c:numCache>
            </c:numRef>
          </c:val>
          <c:extLst>
            <c:ext xmlns:c16="http://schemas.microsoft.com/office/drawing/2014/chart" uri="{C3380CC4-5D6E-409C-BE32-E72D297353CC}">
              <c16:uniqueId val="{00000002-4522-4178-8E6B-2DB7C22A54BF}"/>
            </c:ext>
          </c:extLst>
        </c:ser>
        <c:ser>
          <c:idx val="1"/>
          <c:order val="4"/>
          <c:tx>
            <c:strRef>
              <c:f>Data!$FG$5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Data!$FG$7:$FG$66</c:f>
              <c:numCache>
                <c:formatCode>0.0%</c:formatCode>
                <c:ptCount val="38"/>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pt idx="36">
                  <c:v>0.126</c:v>
                </c:pt>
                <c:pt idx="37">
                  <c:v>0.126</c:v>
                </c:pt>
              </c:numCache>
            </c:numRef>
          </c:val>
          <c:extLst>
            <c:ext xmlns:c16="http://schemas.microsoft.com/office/drawing/2014/chart" uri="{C3380CC4-5D6E-409C-BE32-E72D297353CC}">
              <c16:uniqueId val="{00000003-4522-4178-8E6B-2DB7C22A54BF}"/>
            </c:ext>
          </c:extLst>
        </c:ser>
        <c:dLbls>
          <c:showLegendKey val="0"/>
          <c:showVal val="0"/>
          <c:showCatName val="0"/>
          <c:showSerName val="0"/>
          <c:showPercent val="0"/>
          <c:showBubbleSize val="0"/>
        </c:dLbls>
        <c:axId val="113804416"/>
        <c:axId val="113805952"/>
      </c:areaChart>
      <c:lineChart>
        <c:grouping val="standard"/>
        <c:varyColors val="0"/>
        <c:ser>
          <c:idx val="0"/>
          <c:order val="0"/>
          <c:tx>
            <c:strRef>
              <c:f>Data!$FH$5</c:f>
              <c:strCache>
                <c:ptCount val="1"/>
                <c:pt idx="0">
                  <c:v>Ward 2C</c:v>
                </c:pt>
              </c:strCache>
            </c:strRef>
          </c:tx>
          <c:spPr>
            <a:ln>
              <a:solidFill>
                <a:sysClr val="windowText" lastClr="000000"/>
              </a:solidFill>
            </a:ln>
          </c:spPr>
          <c:marker>
            <c:symbol val="diamond"/>
            <c:size val="5"/>
          </c:marke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Data!$FH$7:$FH$66</c:f>
              <c:numCache>
                <c:formatCode>0.0%</c:formatCode>
                <c:ptCount val="38"/>
                <c:pt idx="0">
                  <c:v>0.85299999999999998</c:v>
                </c:pt>
                <c:pt idx="1">
                  <c:v>0.85099999999999998</c:v>
                </c:pt>
                <c:pt idx="2">
                  <c:v>0.89700000000000002</c:v>
                </c:pt>
                <c:pt idx="3">
                  <c:v>0.89</c:v>
                </c:pt>
                <c:pt idx="4">
                  <c:v>0.83599999999999997</c:v>
                </c:pt>
                <c:pt idx="5">
                  <c:v>0.90300000000000002</c:v>
                </c:pt>
                <c:pt idx="6">
                  <c:v>0.97</c:v>
                </c:pt>
                <c:pt idx="7">
                  <c:v>0.88100000000000001</c:v>
                </c:pt>
                <c:pt idx="8">
                  <c:v>0.95299999999999996</c:v>
                </c:pt>
                <c:pt idx="9">
                  <c:v>0.93</c:v>
                </c:pt>
                <c:pt idx="10">
                  <c:v>0.90200000000000002</c:v>
                </c:pt>
                <c:pt idx="11">
                  <c:v>0.879</c:v>
                </c:pt>
                <c:pt idx="12">
                  <c:v>0.92300000000000004</c:v>
                </c:pt>
                <c:pt idx="13">
                  <c:v>0.91400000000000003</c:v>
                </c:pt>
                <c:pt idx="14">
                  <c:v>0.92</c:v>
                </c:pt>
                <c:pt idx="15">
                  <c:v>0.83599999999999997</c:v>
                </c:pt>
                <c:pt idx="16">
                  <c:v>0.89900000000000002</c:v>
                </c:pt>
                <c:pt idx="17">
                  <c:v>0.873</c:v>
                </c:pt>
                <c:pt idx="18">
                  <c:v>0.94</c:v>
                </c:pt>
                <c:pt idx="19">
                  <c:v>0.875</c:v>
                </c:pt>
                <c:pt idx="20">
                  <c:v>0.78300000000000003</c:v>
                </c:pt>
                <c:pt idx="21">
                  <c:v>0.84699999999999998</c:v>
                </c:pt>
                <c:pt idx="22">
                  <c:v>0.83299999999999996</c:v>
                </c:pt>
                <c:pt idx="23">
                  <c:v>0.91700000000000004</c:v>
                </c:pt>
                <c:pt idx="24">
                  <c:v>0.93500000000000005</c:v>
                </c:pt>
                <c:pt idx="25">
                  <c:v>0.89</c:v>
                </c:pt>
                <c:pt idx="26">
                  <c:v>0.85099999999999998</c:v>
                </c:pt>
                <c:pt idx="27">
                  <c:v>0.877</c:v>
                </c:pt>
                <c:pt idx="28">
                  <c:v>0.86399999999999999</c:v>
                </c:pt>
                <c:pt idx="29">
                  <c:v>0.84499999999999997</c:v>
                </c:pt>
                <c:pt idx="30">
                  <c:v>0.85099999999999998</c:v>
                </c:pt>
                <c:pt idx="31">
                  <c:v>0.86399999999999999</c:v>
                </c:pt>
                <c:pt idx="32">
                  <c:v>0.86799999999999999</c:v>
                </c:pt>
                <c:pt idx="33">
                  <c:v>0.86299999999999999</c:v>
                </c:pt>
                <c:pt idx="34">
                  <c:v>0.86399999999999999</c:v>
                </c:pt>
                <c:pt idx="35">
                  <c:v>0.89</c:v>
                </c:pt>
                <c:pt idx="36">
                  <c:v>0.84399999999999997</c:v>
                </c:pt>
                <c:pt idx="37">
                  <c:v>0.84099999999999997</c:v>
                </c:pt>
              </c:numCache>
            </c:numRef>
          </c:val>
          <c:smooth val="0"/>
          <c:extLst>
            <c:ext xmlns:c16="http://schemas.microsoft.com/office/drawing/2014/chart" uri="{C3380CC4-5D6E-409C-BE32-E72D297353CC}">
              <c16:uniqueId val="{00000004-4522-4178-8E6B-2DB7C22A54BF}"/>
            </c:ext>
          </c:extLst>
        </c:ser>
        <c:dLbls>
          <c:showLegendKey val="0"/>
          <c:showVal val="0"/>
          <c:showCatName val="0"/>
          <c:showSerName val="0"/>
          <c:showPercent val="0"/>
          <c:showBubbleSize val="0"/>
        </c:dLbls>
        <c:marker val="1"/>
        <c:smooth val="0"/>
        <c:axId val="113804416"/>
        <c:axId val="113805952"/>
      </c:lineChart>
      <c:dateAx>
        <c:axId val="113804416"/>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3805952"/>
        <c:crosses val="autoZero"/>
        <c:auto val="1"/>
        <c:lblOffset val="100"/>
        <c:baseTimeUnit val="months"/>
      </c:dateAx>
      <c:valAx>
        <c:axId val="113805952"/>
        <c:scaling>
          <c:orientation val="minMax"/>
          <c:max val="1"/>
          <c:min val="0.75000000000001465"/>
        </c:scaling>
        <c:delete val="0"/>
        <c:axPos val="l"/>
        <c:numFmt formatCode="0%" sourceLinked="0"/>
        <c:majorTickMark val="out"/>
        <c:minorTickMark val="none"/>
        <c:tickLblPos val="nextTo"/>
        <c:crossAx val="11380441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6802791227656575"/>
        </c:manualLayout>
      </c:layout>
      <c:areaChart>
        <c:grouping val="stacked"/>
        <c:varyColors val="0"/>
        <c:ser>
          <c:idx val="2"/>
          <c:order val="1"/>
          <c:tx>
            <c:strRef>
              <c:f>Data!$FD$5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Data!$FD$7:$FD$66</c:f>
              <c:numCache>
                <c:formatCode>0.0%</c:formatCode>
                <c:ptCount val="38"/>
                <c:pt idx="0">
                  <c:v>0.77</c:v>
                </c:pt>
                <c:pt idx="1">
                  <c:v>0.77</c:v>
                </c:pt>
                <c:pt idx="2">
                  <c:v>0.77</c:v>
                </c:pt>
                <c:pt idx="3">
                  <c:v>0.77</c:v>
                </c:pt>
                <c:pt idx="4">
                  <c:v>0.77</c:v>
                </c:pt>
                <c:pt idx="5">
                  <c:v>0.77</c:v>
                </c:pt>
                <c:pt idx="6">
                  <c:v>0.77</c:v>
                </c:pt>
                <c:pt idx="7">
                  <c:v>0.77</c:v>
                </c:pt>
                <c:pt idx="8">
                  <c:v>0.77</c:v>
                </c:pt>
                <c:pt idx="9">
                  <c:v>0.77</c:v>
                </c:pt>
                <c:pt idx="10">
                  <c:v>0.77</c:v>
                </c:pt>
                <c:pt idx="11">
                  <c:v>0.77</c:v>
                </c:pt>
                <c:pt idx="12">
                  <c:v>0.77</c:v>
                </c:pt>
                <c:pt idx="13">
                  <c:v>0.77</c:v>
                </c:pt>
                <c:pt idx="14">
                  <c:v>0.77</c:v>
                </c:pt>
                <c:pt idx="15">
                  <c:v>0.77</c:v>
                </c:pt>
                <c:pt idx="16">
                  <c:v>0.77</c:v>
                </c:pt>
                <c:pt idx="17">
                  <c:v>0.77</c:v>
                </c:pt>
                <c:pt idx="18">
                  <c:v>0.77</c:v>
                </c:pt>
                <c:pt idx="19">
                  <c:v>0.77</c:v>
                </c:pt>
                <c:pt idx="20">
                  <c:v>0.77</c:v>
                </c:pt>
                <c:pt idx="21">
                  <c:v>0.77</c:v>
                </c:pt>
                <c:pt idx="22">
                  <c:v>0.77</c:v>
                </c:pt>
                <c:pt idx="23">
                  <c:v>0.77</c:v>
                </c:pt>
                <c:pt idx="24">
                  <c:v>0.77</c:v>
                </c:pt>
                <c:pt idx="25">
                  <c:v>0.77</c:v>
                </c:pt>
                <c:pt idx="26">
                  <c:v>0.77</c:v>
                </c:pt>
                <c:pt idx="27">
                  <c:v>0.77</c:v>
                </c:pt>
                <c:pt idx="28">
                  <c:v>0.77</c:v>
                </c:pt>
                <c:pt idx="29">
                  <c:v>0.77</c:v>
                </c:pt>
                <c:pt idx="30">
                  <c:v>0.77</c:v>
                </c:pt>
                <c:pt idx="31">
                  <c:v>0.77</c:v>
                </c:pt>
                <c:pt idx="32">
                  <c:v>0.77</c:v>
                </c:pt>
                <c:pt idx="33">
                  <c:v>0.77</c:v>
                </c:pt>
                <c:pt idx="34">
                  <c:v>0.77</c:v>
                </c:pt>
                <c:pt idx="35">
                  <c:v>0.77</c:v>
                </c:pt>
                <c:pt idx="36">
                  <c:v>0.77</c:v>
                </c:pt>
                <c:pt idx="37">
                  <c:v>0.77</c:v>
                </c:pt>
              </c:numCache>
            </c:numRef>
          </c:val>
          <c:extLst>
            <c:ext xmlns:c16="http://schemas.microsoft.com/office/drawing/2014/chart" uri="{C3380CC4-5D6E-409C-BE32-E72D297353CC}">
              <c16:uniqueId val="{00000000-C653-47F9-BE7A-B490A23687CA}"/>
            </c:ext>
          </c:extLst>
        </c:ser>
        <c:ser>
          <c:idx val="4"/>
          <c:order val="2"/>
          <c:tx>
            <c:strRef>
              <c:f>Data!$FE$5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Data!$FE$7:$FE$66</c:f>
              <c:numCache>
                <c:formatCode>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1-C653-47F9-BE7A-B490A23687CA}"/>
            </c:ext>
          </c:extLst>
        </c:ser>
        <c:ser>
          <c:idx val="3"/>
          <c:order val="3"/>
          <c:tx>
            <c:strRef>
              <c:f>Data!$FF$5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Data!$FF$7:$FF$66</c:f>
              <c:numCache>
                <c:formatCode>0.0%</c:formatCode>
                <c:ptCount val="38"/>
                <c:pt idx="0">
                  <c:v>6.4000000000000001E-2</c:v>
                </c:pt>
                <c:pt idx="1">
                  <c:v>6.4000000000000001E-2</c:v>
                </c:pt>
                <c:pt idx="2">
                  <c:v>6.4000000000000001E-2</c:v>
                </c:pt>
                <c:pt idx="3">
                  <c:v>6.4000000000000001E-2</c:v>
                </c:pt>
                <c:pt idx="4">
                  <c:v>6.4000000000000001E-2</c:v>
                </c:pt>
                <c:pt idx="5">
                  <c:v>6.4000000000000001E-2</c:v>
                </c:pt>
                <c:pt idx="6">
                  <c:v>6.4000000000000001E-2</c:v>
                </c:pt>
                <c:pt idx="7">
                  <c:v>6.4000000000000001E-2</c:v>
                </c:pt>
                <c:pt idx="8">
                  <c:v>6.4000000000000001E-2</c:v>
                </c:pt>
                <c:pt idx="9">
                  <c:v>6.4000000000000001E-2</c:v>
                </c:pt>
                <c:pt idx="10">
                  <c:v>6.4000000000000001E-2</c:v>
                </c:pt>
                <c:pt idx="11">
                  <c:v>6.4000000000000001E-2</c:v>
                </c:pt>
                <c:pt idx="12">
                  <c:v>6.4000000000000001E-2</c:v>
                </c:pt>
                <c:pt idx="13">
                  <c:v>6.4000000000000001E-2</c:v>
                </c:pt>
                <c:pt idx="14">
                  <c:v>6.4000000000000001E-2</c:v>
                </c:pt>
                <c:pt idx="15">
                  <c:v>6.4000000000000001E-2</c:v>
                </c:pt>
                <c:pt idx="16">
                  <c:v>6.4000000000000001E-2</c:v>
                </c:pt>
                <c:pt idx="17">
                  <c:v>6.4000000000000001E-2</c:v>
                </c:pt>
                <c:pt idx="18">
                  <c:v>6.4000000000000001E-2</c:v>
                </c:pt>
                <c:pt idx="19">
                  <c:v>6.4000000000000001E-2</c:v>
                </c:pt>
                <c:pt idx="20">
                  <c:v>6.4000000000000001E-2</c:v>
                </c:pt>
                <c:pt idx="21">
                  <c:v>6.4000000000000001E-2</c:v>
                </c:pt>
                <c:pt idx="22">
                  <c:v>6.4000000000000001E-2</c:v>
                </c:pt>
                <c:pt idx="23">
                  <c:v>6.4000000000000001E-2</c:v>
                </c:pt>
                <c:pt idx="24">
                  <c:v>6.4000000000000001E-2</c:v>
                </c:pt>
                <c:pt idx="25">
                  <c:v>6.4000000000000001E-2</c:v>
                </c:pt>
                <c:pt idx="26">
                  <c:v>6.4000000000000001E-2</c:v>
                </c:pt>
                <c:pt idx="27">
                  <c:v>6.4000000000000001E-2</c:v>
                </c:pt>
                <c:pt idx="28">
                  <c:v>6.4000000000000001E-2</c:v>
                </c:pt>
                <c:pt idx="29">
                  <c:v>6.4000000000000001E-2</c:v>
                </c:pt>
                <c:pt idx="30">
                  <c:v>6.4000000000000001E-2</c:v>
                </c:pt>
                <c:pt idx="31">
                  <c:v>6.4000000000000001E-2</c:v>
                </c:pt>
                <c:pt idx="32">
                  <c:v>6.4000000000000001E-2</c:v>
                </c:pt>
                <c:pt idx="33">
                  <c:v>6.4000000000000001E-2</c:v>
                </c:pt>
                <c:pt idx="34">
                  <c:v>6.4000000000000001E-2</c:v>
                </c:pt>
                <c:pt idx="35">
                  <c:v>6.4000000000000001E-2</c:v>
                </c:pt>
                <c:pt idx="36">
                  <c:v>6.4000000000000001E-2</c:v>
                </c:pt>
                <c:pt idx="37">
                  <c:v>6.4000000000000001E-2</c:v>
                </c:pt>
              </c:numCache>
            </c:numRef>
          </c:val>
          <c:extLst>
            <c:ext xmlns:c16="http://schemas.microsoft.com/office/drawing/2014/chart" uri="{C3380CC4-5D6E-409C-BE32-E72D297353CC}">
              <c16:uniqueId val="{00000002-C653-47F9-BE7A-B490A23687CA}"/>
            </c:ext>
          </c:extLst>
        </c:ser>
        <c:ser>
          <c:idx val="1"/>
          <c:order val="4"/>
          <c:tx>
            <c:strRef>
              <c:f>Data!$FG$5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Data!$FG$7:$FG$66</c:f>
              <c:numCache>
                <c:formatCode>0.0%</c:formatCode>
                <c:ptCount val="38"/>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pt idx="36">
                  <c:v>0.126</c:v>
                </c:pt>
                <c:pt idx="37">
                  <c:v>0.126</c:v>
                </c:pt>
              </c:numCache>
            </c:numRef>
          </c:val>
          <c:extLst>
            <c:ext xmlns:c16="http://schemas.microsoft.com/office/drawing/2014/chart" uri="{C3380CC4-5D6E-409C-BE32-E72D297353CC}">
              <c16:uniqueId val="{00000003-C653-47F9-BE7A-B490A23687CA}"/>
            </c:ext>
          </c:extLst>
        </c:ser>
        <c:dLbls>
          <c:showLegendKey val="0"/>
          <c:showVal val="0"/>
          <c:showCatName val="0"/>
          <c:showSerName val="0"/>
          <c:showPercent val="0"/>
          <c:showBubbleSize val="0"/>
        </c:dLbls>
        <c:axId val="113947776"/>
        <c:axId val="113949312"/>
      </c:areaChart>
      <c:lineChart>
        <c:grouping val="standard"/>
        <c:varyColors val="0"/>
        <c:ser>
          <c:idx val="0"/>
          <c:order val="0"/>
          <c:tx>
            <c:strRef>
              <c:f>Data!$FI$5</c:f>
              <c:strCache>
                <c:ptCount val="1"/>
                <c:pt idx="0">
                  <c:v>Ward 2D</c:v>
                </c:pt>
              </c:strCache>
            </c:strRef>
          </c:tx>
          <c:spPr>
            <a:ln>
              <a:solidFill>
                <a:sysClr val="windowText" lastClr="000000"/>
              </a:solidFill>
            </a:ln>
          </c:spPr>
          <c:marker>
            <c:symbol val="diamond"/>
            <c:size val="5"/>
          </c:marke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Data!$FI$7:$FI$66</c:f>
              <c:numCache>
                <c:formatCode>0.0%</c:formatCode>
                <c:ptCount val="38"/>
                <c:pt idx="0">
                  <c:v>0.83499999999999996</c:v>
                </c:pt>
                <c:pt idx="1">
                  <c:v>0.88200000000000001</c:v>
                </c:pt>
                <c:pt idx="2">
                  <c:v>0.94499999999999995</c:v>
                </c:pt>
                <c:pt idx="3">
                  <c:v>0.90700000000000003</c:v>
                </c:pt>
                <c:pt idx="4">
                  <c:v>0.86499999999999999</c:v>
                </c:pt>
                <c:pt idx="5">
                  <c:v>0.89700000000000002</c:v>
                </c:pt>
                <c:pt idx="6">
                  <c:v>0.93</c:v>
                </c:pt>
                <c:pt idx="7">
                  <c:v>0.89300000000000002</c:v>
                </c:pt>
                <c:pt idx="8">
                  <c:v>0.873</c:v>
                </c:pt>
                <c:pt idx="9">
                  <c:v>0.88200000000000001</c:v>
                </c:pt>
                <c:pt idx="10">
                  <c:v>0.93400000000000005</c:v>
                </c:pt>
                <c:pt idx="11">
                  <c:v>0.89400000000000002</c:v>
                </c:pt>
                <c:pt idx="12">
                  <c:v>0.78600000000000003</c:v>
                </c:pt>
                <c:pt idx="13">
                  <c:v>0.90200000000000002</c:v>
                </c:pt>
                <c:pt idx="14">
                  <c:v>0.84499999999999997</c:v>
                </c:pt>
                <c:pt idx="15">
                  <c:v>0.86399999999999999</c:v>
                </c:pt>
                <c:pt idx="16">
                  <c:v>0.85299999999999998</c:v>
                </c:pt>
                <c:pt idx="17">
                  <c:v>0.86499999999999999</c:v>
                </c:pt>
                <c:pt idx="18">
                  <c:v>0.98799999999999999</c:v>
                </c:pt>
                <c:pt idx="19">
                  <c:v>0.90900000000000003</c:v>
                </c:pt>
                <c:pt idx="20">
                  <c:v>0.67200000000000004</c:v>
                </c:pt>
                <c:pt idx="21">
                  <c:v>0.748</c:v>
                </c:pt>
                <c:pt idx="22">
                  <c:v>0.70799999999999996</c:v>
                </c:pt>
                <c:pt idx="23">
                  <c:v>0.9</c:v>
                </c:pt>
                <c:pt idx="24">
                  <c:v>0.871</c:v>
                </c:pt>
                <c:pt idx="25">
                  <c:v>0.88200000000000001</c:v>
                </c:pt>
                <c:pt idx="26">
                  <c:v>0.88200000000000001</c:v>
                </c:pt>
                <c:pt idx="27">
                  <c:v>0.85099999999999998</c:v>
                </c:pt>
                <c:pt idx="28">
                  <c:v>0.83799999999999997</c:v>
                </c:pt>
                <c:pt idx="29">
                  <c:v>0.871</c:v>
                </c:pt>
                <c:pt idx="30">
                  <c:v>0.82499999999999996</c:v>
                </c:pt>
                <c:pt idx="31">
                  <c:v>0.78800000000000003</c:v>
                </c:pt>
                <c:pt idx="32">
                  <c:v>0.82099999999999995</c:v>
                </c:pt>
                <c:pt idx="33">
                  <c:v>0.78600000000000003</c:v>
                </c:pt>
                <c:pt idx="34">
                  <c:v>0.90700000000000003</c:v>
                </c:pt>
                <c:pt idx="35">
                  <c:v>0.878</c:v>
                </c:pt>
                <c:pt idx="36">
                  <c:v>0.89800000000000002</c:v>
                </c:pt>
                <c:pt idx="37">
                  <c:v>0.84899999999999998</c:v>
                </c:pt>
              </c:numCache>
            </c:numRef>
          </c:val>
          <c:smooth val="0"/>
          <c:extLst>
            <c:ext xmlns:c16="http://schemas.microsoft.com/office/drawing/2014/chart" uri="{C3380CC4-5D6E-409C-BE32-E72D297353CC}">
              <c16:uniqueId val="{00000004-C653-47F9-BE7A-B490A23687CA}"/>
            </c:ext>
          </c:extLst>
        </c:ser>
        <c:dLbls>
          <c:showLegendKey val="0"/>
          <c:showVal val="0"/>
          <c:showCatName val="0"/>
          <c:showSerName val="0"/>
          <c:showPercent val="0"/>
          <c:showBubbleSize val="0"/>
        </c:dLbls>
        <c:marker val="1"/>
        <c:smooth val="0"/>
        <c:axId val="113947776"/>
        <c:axId val="113949312"/>
      </c:lineChart>
      <c:dateAx>
        <c:axId val="113947776"/>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3949312"/>
        <c:crosses val="autoZero"/>
        <c:auto val="1"/>
        <c:lblOffset val="100"/>
        <c:baseTimeUnit val="months"/>
      </c:dateAx>
      <c:valAx>
        <c:axId val="113949312"/>
        <c:scaling>
          <c:orientation val="minMax"/>
          <c:max val="1"/>
          <c:min val="0.65000000000002556"/>
        </c:scaling>
        <c:delete val="0"/>
        <c:axPos val="l"/>
        <c:numFmt formatCode="0%" sourceLinked="0"/>
        <c:majorTickMark val="out"/>
        <c:minorTickMark val="none"/>
        <c:tickLblPos val="nextTo"/>
        <c:crossAx val="11394777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6802791227656608"/>
        </c:manualLayout>
      </c:layout>
      <c:areaChart>
        <c:grouping val="stacked"/>
        <c:varyColors val="0"/>
        <c:ser>
          <c:idx val="2"/>
          <c:order val="1"/>
          <c:tx>
            <c:strRef>
              <c:f>Data!$FK$5</c:f>
              <c:strCache>
                <c:ptCount val="1"/>
                <c:pt idx="0">
                  <c:v>CCU 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Data!$FK$7:$FK$66</c:f>
              <c:numCache>
                <c:formatCode>0.0%</c:formatCode>
                <c:ptCount val="38"/>
                <c:pt idx="0">
                  <c:v>0.65</c:v>
                </c:pt>
                <c:pt idx="1">
                  <c:v>0.65</c:v>
                </c:pt>
                <c:pt idx="2">
                  <c:v>0.65</c:v>
                </c:pt>
                <c:pt idx="3">
                  <c:v>0.65</c:v>
                </c:pt>
                <c:pt idx="4">
                  <c:v>0.65</c:v>
                </c:pt>
                <c:pt idx="5">
                  <c:v>0.65</c:v>
                </c:pt>
                <c:pt idx="6">
                  <c:v>0.65</c:v>
                </c:pt>
                <c:pt idx="7">
                  <c:v>0.65</c:v>
                </c:pt>
                <c:pt idx="8">
                  <c:v>0.65</c:v>
                </c:pt>
                <c:pt idx="9">
                  <c:v>0.65</c:v>
                </c:pt>
                <c:pt idx="10">
                  <c:v>0.65</c:v>
                </c:pt>
                <c:pt idx="11">
                  <c:v>0.65</c:v>
                </c:pt>
                <c:pt idx="12">
                  <c:v>0.65</c:v>
                </c:pt>
                <c:pt idx="13">
                  <c:v>0.65</c:v>
                </c:pt>
                <c:pt idx="14">
                  <c:v>0.65</c:v>
                </c:pt>
                <c:pt idx="15">
                  <c:v>0.65</c:v>
                </c:pt>
                <c:pt idx="16">
                  <c:v>0.65</c:v>
                </c:pt>
                <c:pt idx="17">
                  <c:v>0.65</c:v>
                </c:pt>
                <c:pt idx="18">
                  <c:v>0.65</c:v>
                </c:pt>
                <c:pt idx="19">
                  <c:v>0.65</c:v>
                </c:pt>
                <c:pt idx="20">
                  <c:v>0.65</c:v>
                </c:pt>
                <c:pt idx="21">
                  <c:v>0.65</c:v>
                </c:pt>
                <c:pt idx="22">
                  <c:v>0.65</c:v>
                </c:pt>
                <c:pt idx="23">
                  <c:v>0.65</c:v>
                </c:pt>
                <c:pt idx="24">
                  <c:v>0.65</c:v>
                </c:pt>
                <c:pt idx="25">
                  <c:v>0.65</c:v>
                </c:pt>
                <c:pt idx="26">
                  <c:v>0.65</c:v>
                </c:pt>
                <c:pt idx="27">
                  <c:v>0.65</c:v>
                </c:pt>
                <c:pt idx="28">
                  <c:v>0.65</c:v>
                </c:pt>
                <c:pt idx="29">
                  <c:v>0.65</c:v>
                </c:pt>
                <c:pt idx="30">
                  <c:v>0.65</c:v>
                </c:pt>
                <c:pt idx="31">
                  <c:v>0.65</c:v>
                </c:pt>
                <c:pt idx="32">
                  <c:v>0.65</c:v>
                </c:pt>
                <c:pt idx="33">
                  <c:v>0.65</c:v>
                </c:pt>
                <c:pt idx="34">
                  <c:v>0.65</c:v>
                </c:pt>
                <c:pt idx="35">
                  <c:v>0.65</c:v>
                </c:pt>
                <c:pt idx="36">
                  <c:v>0.65</c:v>
                </c:pt>
                <c:pt idx="37">
                  <c:v>0.65</c:v>
                </c:pt>
              </c:numCache>
            </c:numRef>
          </c:val>
          <c:extLst>
            <c:ext xmlns:c16="http://schemas.microsoft.com/office/drawing/2014/chart" uri="{C3380CC4-5D6E-409C-BE32-E72D297353CC}">
              <c16:uniqueId val="{00000000-A1B4-4819-86E3-10DF346DCEB8}"/>
            </c:ext>
          </c:extLst>
        </c:ser>
        <c:ser>
          <c:idx val="4"/>
          <c:order val="2"/>
          <c:tx>
            <c:strRef>
              <c:f>Data!$FL$5</c:f>
              <c:strCache>
                <c:ptCount val="1"/>
                <c:pt idx="0">
                  <c:v>CCU 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Data!$FL$7:$FL$66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1-A1B4-4819-86E3-10DF346DCEB8}"/>
            </c:ext>
          </c:extLst>
        </c:ser>
        <c:ser>
          <c:idx val="3"/>
          <c:order val="3"/>
          <c:tx>
            <c:strRef>
              <c:f>Data!$FM$5</c:f>
              <c:strCache>
                <c:ptCount val="1"/>
                <c:pt idx="0">
                  <c:v>CCU 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Data!$FM$7:$FM$66</c:f>
              <c:numCache>
                <c:formatCode>0.0%</c:formatCode>
                <c:ptCount val="38"/>
                <c:pt idx="0">
                  <c:v>0.124</c:v>
                </c:pt>
                <c:pt idx="1">
                  <c:v>0.124</c:v>
                </c:pt>
                <c:pt idx="2">
                  <c:v>0.124</c:v>
                </c:pt>
                <c:pt idx="3">
                  <c:v>0.124</c:v>
                </c:pt>
                <c:pt idx="4">
                  <c:v>0.124</c:v>
                </c:pt>
                <c:pt idx="5">
                  <c:v>0.124</c:v>
                </c:pt>
                <c:pt idx="6">
                  <c:v>0.124</c:v>
                </c:pt>
                <c:pt idx="7">
                  <c:v>0.124</c:v>
                </c:pt>
                <c:pt idx="8">
                  <c:v>0.124</c:v>
                </c:pt>
                <c:pt idx="9">
                  <c:v>0.124</c:v>
                </c:pt>
                <c:pt idx="10">
                  <c:v>0.124</c:v>
                </c:pt>
                <c:pt idx="11">
                  <c:v>0.124</c:v>
                </c:pt>
                <c:pt idx="12">
                  <c:v>0.124</c:v>
                </c:pt>
                <c:pt idx="13">
                  <c:v>0.124</c:v>
                </c:pt>
                <c:pt idx="14">
                  <c:v>0.124</c:v>
                </c:pt>
                <c:pt idx="15">
                  <c:v>0.124</c:v>
                </c:pt>
                <c:pt idx="16">
                  <c:v>0.124</c:v>
                </c:pt>
                <c:pt idx="17">
                  <c:v>0.124</c:v>
                </c:pt>
                <c:pt idx="18">
                  <c:v>0.124</c:v>
                </c:pt>
                <c:pt idx="19">
                  <c:v>0.124</c:v>
                </c:pt>
                <c:pt idx="20">
                  <c:v>0.124</c:v>
                </c:pt>
                <c:pt idx="21">
                  <c:v>0.124</c:v>
                </c:pt>
                <c:pt idx="22">
                  <c:v>0.124</c:v>
                </c:pt>
                <c:pt idx="23">
                  <c:v>0.124</c:v>
                </c:pt>
                <c:pt idx="24">
                  <c:v>0.124</c:v>
                </c:pt>
                <c:pt idx="25">
                  <c:v>0.124</c:v>
                </c:pt>
                <c:pt idx="26">
                  <c:v>0.124</c:v>
                </c:pt>
                <c:pt idx="27">
                  <c:v>0.124</c:v>
                </c:pt>
                <c:pt idx="28">
                  <c:v>0.124</c:v>
                </c:pt>
                <c:pt idx="29">
                  <c:v>0.124</c:v>
                </c:pt>
                <c:pt idx="30">
                  <c:v>0.124</c:v>
                </c:pt>
                <c:pt idx="31">
                  <c:v>0.124</c:v>
                </c:pt>
                <c:pt idx="32">
                  <c:v>0.124</c:v>
                </c:pt>
                <c:pt idx="33">
                  <c:v>0.124</c:v>
                </c:pt>
                <c:pt idx="34">
                  <c:v>0.124</c:v>
                </c:pt>
                <c:pt idx="35">
                  <c:v>0.124</c:v>
                </c:pt>
                <c:pt idx="36">
                  <c:v>0.124</c:v>
                </c:pt>
                <c:pt idx="37">
                  <c:v>0.124</c:v>
                </c:pt>
              </c:numCache>
            </c:numRef>
          </c:val>
          <c:extLst>
            <c:ext xmlns:c16="http://schemas.microsoft.com/office/drawing/2014/chart" uri="{C3380CC4-5D6E-409C-BE32-E72D297353CC}">
              <c16:uniqueId val="{00000002-A1B4-4819-86E3-10DF346DCEB8}"/>
            </c:ext>
          </c:extLst>
        </c:ser>
        <c:ser>
          <c:idx val="1"/>
          <c:order val="4"/>
          <c:tx>
            <c:strRef>
              <c:f>Data!$FN$5</c:f>
              <c:strCache>
                <c:ptCount val="1"/>
                <c:pt idx="0">
                  <c:v>CCU 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Data!$FN$7:$FN$66</c:f>
              <c:numCache>
                <c:formatCode>0.0%</c:formatCode>
                <c:ptCount val="38"/>
                <c:pt idx="0">
                  <c:v>0.126</c:v>
                </c:pt>
                <c:pt idx="1">
                  <c:v>0.126</c:v>
                </c:pt>
                <c:pt idx="2">
                  <c:v>0.126</c:v>
                </c:pt>
                <c:pt idx="3">
                  <c:v>0.126</c:v>
                </c:pt>
                <c:pt idx="4">
                  <c:v>0.126</c:v>
                </c:pt>
                <c:pt idx="5">
                  <c:v>0.126</c:v>
                </c:pt>
                <c:pt idx="6">
                  <c:v>0.126</c:v>
                </c:pt>
                <c:pt idx="7">
                  <c:v>0.126</c:v>
                </c:pt>
                <c:pt idx="8">
                  <c:v>0.126</c:v>
                </c:pt>
                <c:pt idx="9">
                  <c:v>0.126</c:v>
                </c:pt>
                <c:pt idx="10">
                  <c:v>0.126</c:v>
                </c:pt>
                <c:pt idx="11">
                  <c:v>0.126</c:v>
                </c:pt>
                <c:pt idx="12">
                  <c:v>0.126</c:v>
                </c:pt>
                <c:pt idx="13">
                  <c:v>0.126</c:v>
                </c:pt>
                <c:pt idx="14">
                  <c:v>0.126</c:v>
                </c:pt>
                <c:pt idx="15">
                  <c:v>0.126</c:v>
                </c:pt>
                <c:pt idx="16">
                  <c:v>0.126</c:v>
                </c:pt>
                <c:pt idx="17">
                  <c:v>0.126</c:v>
                </c:pt>
                <c:pt idx="18">
                  <c:v>0.126</c:v>
                </c:pt>
                <c:pt idx="19">
                  <c:v>0.126</c:v>
                </c:pt>
                <c:pt idx="20">
                  <c:v>0.126</c:v>
                </c:pt>
                <c:pt idx="21">
                  <c:v>0.126</c:v>
                </c:pt>
                <c:pt idx="22">
                  <c:v>0.126</c:v>
                </c:pt>
                <c:pt idx="23">
                  <c:v>0.126</c:v>
                </c:pt>
                <c:pt idx="24">
                  <c:v>0.126</c:v>
                </c:pt>
                <c:pt idx="25">
                  <c:v>0.126</c:v>
                </c:pt>
                <c:pt idx="26">
                  <c:v>0.126</c:v>
                </c:pt>
                <c:pt idx="27">
                  <c:v>0.126</c:v>
                </c:pt>
                <c:pt idx="28">
                  <c:v>0.126</c:v>
                </c:pt>
                <c:pt idx="29">
                  <c:v>0.126</c:v>
                </c:pt>
                <c:pt idx="30">
                  <c:v>0.126</c:v>
                </c:pt>
                <c:pt idx="31">
                  <c:v>0.126</c:v>
                </c:pt>
                <c:pt idx="32">
                  <c:v>0.126</c:v>
                </c:pt>
                <c:pt idx="33">
                  <c:v>0.126</c:v>
                </c:pt>
                <c:pt idx="34">
                  <c:v>0.126</c:v>
                </c:pt>
                <c:pt idx="35">
                  <c:v>0.126</c:v>
                </c:pt>
                <c:pt idx="36">
                  <c:v>0.126</c:v>
                </c:pt>
                <c:pt idx="37">
                  <c:v>0.126</c:v>
                </c:pt>
              </c:numCache>
            </c:numRef>
          </c:val>
          <c:extLst>
            <c:ext xmlns:c16="http://schemas.microsoft.com/office/drawing/2014/chart" uri="{C3380CC4-5D6E-409C-BE32-E72D297353CC}">
              <c16:uniqueId val="{00000003-A1B4-4819-86E3-10DF346DCEB8}"/>
            </c:ext>
          </c:extLst>
        </c:ser>
        <c:dLbls>
          <c:showLegendKey val="0"/>
          <c:showVal val="0"/>
          <c:showCatName val="0"/>
          <c:showSerName val="0"/>
          <c:showPercent val="0"/>
          <c:showBubbleSize val="0"/>
        </c:dLbls>
        <c:axId val="114009216"/>
        <c:axId val="114010752"/>
      </c:areaChart>
      <c:lineChart>
        <c:grouping val="standard"/>
        <c:varyColors val="0"/>
        <c:ser>
          <c:idx val="0"/>
          <c:order val="0"/>
          <c:tx>
            <c:strRef>
              <c:f>Data!$FJ$5</c:f>
              <c:strCache>
                <c:ptCount val="1"/>
                <c:pt idx="0">
                  <c:v>CCU</c:v>
                </c:pt>
              </c:strCache>
            </c:strRef>
          </c:tx>
          <c:spPr>
            <a:ln>
              <a:solidFill>
                <a:sysClr val="windowText" lastClr="000000"/>
              </a:solidFill>
            </a:ln>
          </c:spPr>
          <c:marker>
            <c:symbol val="diamond"/>
            <c:size val="5"/>
          </c:marke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Data!$FJ$7:$FJ$66</c:f>
              <c:numCache>
                <c:formatCode>0.0%</c:formatCode>
                <c:ptCount val="38"/>
                <c:pt idx="0">
                  <c:v>0.755</c:v>
                </c:pt>
                <c:pt idx="1">
                  <c:v>0.71</c:v>
                </c:pt>
                <c:pt idx="2">
                  <c:v>0.77500000000000002</c:v>
                </c:pt>
                <c:pt idx="3">
                  <c:v>0.74199999999999999</c:v>
                </c:pt>
                <c:pt idx="4">
                  <c:v>0.66900000000000004</c:v>
                </c:pt>
                <c:pt idx="5">
                  <c:v>0.7</c:v>
                </c:pt>
                <c:pt idx="6">
                  <c:v>0.754</c:v>
                </c:pt>
                <c:pt idx="7">
                  <c:v>0.72499999999999998</c:v>
                </c:pt>
                <c:pt idx="8">
                  <c:v>0.71</c:v>
                </c:pt>
                <c:pt idx="9">
                  <c:v>0.73399999999999999</c:v>
                </c:pt>
                <c:pt idx="10">
                  <c:v>0.76800000000000002</c:v>
                </c:pt>
                <c:pt idx="11">
                  <c:v>0.754</c:v>
                </c:pt>
                <c:pt idx="12">
                  <c:v>0.74099999999999999</c:v>
                </c:pt>
                <c:pt idx="13">
                  <c:v>0.78300000000000003</c:v>
                </c:pt>
                <c:pt idx="14">
                  <c:v>0.74199999999999999</c:v>
                </c:pt>
                <c:pt idx="15">
                  <c:v>0.84699999999999998</c:v>
                </c:pt>
                <c:pt idx="16">
                  <c:v>0.75</c:v>
                </c:pt>
                <c:pt idx="17">
                  <c:v>0.77500000000000002</c:v>
                </c:pt>
                <c:pt idx="18">
                  <c:v>0.872</c:v>
                </c:pt>
                <c:pt idx="19">
                  <c:v>0.75900000000000001</c:v>
                </c:pt>
                <c:pt idx="20">
                  <c:v>0.70599999999999996</c:v>
                </c:pt>
                <c:pt idx="21">
                  <c:v>0.72199999999999998</c:v>
                </c:pt>
                <c:pt idx="22">
                  <c:v>0.75</c:v>
                </c:pt>
                <c:pt idx="23">
                  <c:v>0.79400000000000004</c:v>
                </c:pt>
                <c:pt idx="24">
                  <c:v>0.80400000000000005</c:v>
                </c:pt>
                <c:pt idx="25">
                  <c:v>0.78600000000000003</c:v>
                </c:pt>
                <c:pt idx="26">
                  <c:v>0.72899999999999998</c:v>
                </c:pt>
                <c:pt idx="27">
                  <c:v>0.71</c:v>
                </c:pt>
                <c:pt idx="28">
                  <c:v>0.76400000000000001</c:v>
                </c:pt>
                <c:pt idx="29">
                  <c:v>0.76300000000000001</c:v>
                </c:pt>
                <c:pt idx="30">
                  <c:v>0.70599999999999996</c:v>
                </c:pt>
                <c:pt idx="31">
                  <c:v>0.79600000000000004</c:v>
                </c:pt>
                <c:pt idx="32">
                  <c:v>0.88900000000000001</c:v>
                </c:pt>
                <c:pt idx="33">
                  <c:v>0.90200000000000002</c:v>
                </c:pt>
                <c:pt idx="34">
                  <c:v>0.80800000000000005</c:v>
                </c:pt>
                <c:pt idx="35">
                  <c:v>0.72499999999999998</c:v>
                </c:pt>
                <c:pt idx="36">
                  <c:v>0.81299999999999994</c:v>
                </c:pt>
                <c:pt idx="37">
                  <c:v>0.80600000000000005</c:v>
                </c:pt>
              </c:numCache>
            </c:numRef>
          </c:val>
          <c:smooth val="0"/>
          <c:extLst>
            <c:ext xmlns:c16="http://schemas.microsoft.com/office/drawing/2014/chart" uri="{C3380CC4-5D6E-409C-BE32-E72D297353CC}">
              <c16:uniqueId val="{00000004-A1B4-4819-86E3-10DF346DCEB8}"/>
            </c:ext>
          </c:extLst>
        </c:ser>
        <c:dLbls>
          <c:showLegendKey val="0"/>
          <c:showVal val="0"/>
          <c:showCatName val="0"/>
          <c:showSerName val="0"/>
          <c:showPercent val="0"/>
          <c:showBubbleSize val="0"/>
        </c:dLbls>
        <c:marker val="1"/>
        <c:smooth val="0"/>
        <c:axId val="114009216"/>
        <c:axId val="114010752"/>
      </c:lineChart>
      <c:dateAx>
        <c:axId val="114009216"/>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4010752"/>
        <c:crosses val="autoZero"/>
        <c:auto val="1"/>
        <c:lblOffset val="100"/>
        <c:baseTimeUnit val="months"/>
      </c:dateAx>
      <c:valAx>
        <c:axId val="114010752"/>
        <c:scaling>
          <c:orientation val="minMax"/>
          <c:max val="1"/>
          <c:min val="0.65000000000002589"/>
        </c:scaling>
        <c:delete val="0"/>
        <c:axPos val="l"/>
        <c:numFmt formatCode="0%" sourceLinked="0"/>
        <c:majorTickMark val="out"/>
        <c:minorTickMark val="none"/>
        <c:tickLblPos val="nextTo"/>
        <c:crossAx val="11400921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6802791227656653"/>
        </c:manualLayout>
      </c:layout>
      <c:areaChart>
        <c:grouping val="stacked"/>
        <c:varyColors val="0"/>
        <c:ser>
          <c:idx val="2"/>
          <c:order val="1"/>
          <c:tx>
            <c:strRef>
              <c:f>Data!$FP$5</c:f>
              <c:strCache>
                <c:ptCount val="1"/>
                <c:pt idx="0">
                  <c:v>Blue Range</c:v>
                </c:pt>
              </c:strCache>
            </c:strRef>
          </c:tx>
          <c:spPr>
            <a:solidFill>
              <a:schemeClr val="accent5">
                <a:lumMod val="40000"/>
                <a:lumOff val="60000"/>
              </a:schemeClr>
            </a:solidFill>
            <a:ln>
              <a:noFill/>
            </a:ln>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Data!$FP$19:$FP$66</c:f>
              <c:numCache>
                <c:formatCode>0.0%</c:formatCode>
                <c:ptCount val="26"/>
                <c:pt idx="0">
                  <c:v>0.63300000000000001</c:v>
                </c:pt>
                <c:pt idx="1">
                  <c:v>0.63300000000000001</c:v>
                </c:pt>
                <c:pt idx="2">
                  <c:v>0.63300000000000001</c:v>
                </c:pt>
                <c:pt idx="3">
                  <c:v>0.63300000000000001</c:v>
                </c:pt>
                <c:pt idx="4">
                  <c:v>0.63300000000000001</c:v>
                </c:pt>
                <c:pt idx="5">
                  <c:v>0.63300000000000001</c:v>
                </c:pt>
                <c:pt idx="6">
                  <c:v>0.63300000000000001</c:v>
                </c:pt>
                <c:pt idx="7">
                  <c:v>0.63300000000000001</c:v>
                </c:pt>
                <c:pt idx="8">
                  <c:v>0.63300000000000001</c:v>
                </c:pt>
                <c:pt idx="9">
                  <c:v>0.63300000000000001</c:v>
                </c:pt>
                <c:pt idx="10">
                  <c:v>0.63300000000000001</c:v>
                </c:pt>
                <c:pt idx="11">
                  <c:v>0.63300000000000001</c:v>
                </c:pt>
                <c:pt idx="12">
                  <c:v>0.63300000000000001</c:v>
                </c:pt>
                <c:pt idx="13">
                  <c:v>0.63300000000000001</c:v>
                </c:pt>
                <c:pt idx="14">
                  <c:v>0.63300000000000001</c:v>
                </c:pt>
                <c:pt idx="15">
                  <c:v>0.63300000000000001</c:v>
                </c:pt>
                <c:pt idx="16">
                  <c:v>0.63300000000000001</c:v>
                </c:pt>
                <c:pt idx="17">
                  <c:v>0.63300000000000001</c:v>
                </c:pt>
                <c:pt idx="18">
                  <c:v>0.63300000000000001</c:v>
                </c:pt>
                <c:pt idx="19">
                  <c:v>0.63300000000000001</c:v>
                </c:pt>
                <c:pt idx="20">
                  <c:v>0.63300000000000001</c:v>
                </c:pt>
                <c:pt idx="21">
                  <c:v>0.63300000000000001</c:v>
                </c:pt>
                <c:pt idx="22">
                  <c:v>0.63300000000000001</c:v>
                </c:pt>
                <c:pt idx="23">
                  <c:v>0.63300000000000001</c:v>
                </c:pt>
                <c:pt idx="24">
                  <c:v>0.63300000000000001</c:v>
                </c:pt>
                <c:pt idx="25">
                  <c:v>0.63300000000000001</c:v>
                </c:pt>
              </c:numCache>
            </c:numRef>
          </c:val>
          <c:extLst>
            <c:ext xmlns:c16="http://schemas.microsoft.com/office/drawing/2014/chart" uri="{C3380CC4-5D6E-409C-BE32-E72D297353CC}">
              <c16:uniqueId val="{00000000-380B-43E3-B999-4D1D5C903600}"/>
            </c:ext>
          </c:extLst>
        </c:ser>
        <c:ser>
          <c:idx val="4"/>
          <c:order val="2"/>
          <c:tx>
            <c:strRef>
              <c:f>Data!$FQ$5</c:f>
              <c:strCache>
                <c:ptCount val="1"/>
                <c:pt idx="0">
                  <c:v>Amber Range</c:v>
                </c:pt>
              </c:strCache>
            </c:strRef>
          </c:tx>
          <c:spPr>
            <a:solidFill>
              <a:schemeClr val="accent6">
                <a:lumMod val="40000"/>
                <a:lumOff val="60000"/>
              </a:schemeClr>
            </a:solidFill>
            <a:ln>
              <a:noFill/>
            </a:ln>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Data!$FQ$19:$FQ$66</c:f>
              <c:numCache>
                <c:formatCode>0.0%</c:formatCode>
                <c:ptCount val="26"/>
                <c:pt idx="0">
                  <c:v>9.6000000000000002E-2</c:v>
                </c:pt>
                <c:pt idx="1">
                  <c:v>9.6000000000000002E-2</c:v>
                </c:pt>
                <c:pt idx="2">
                  <c:v>9.6000000000000002E-2</c:v>
                </c:pt>
                <c:pt idx="3">
                  <c:v>9.6000000000000002E-2</c:v>
                </c:pt>
                <c:pt idx="4">
                  <c:v>9.6000000000000002E-2</c:v>
                </c:pt>
                <c:pt idx="5">
                  <c:v>9.6000000000000002E-2</c:v>
                </c:pt>
                <c:pt idx="6">
                  <c:v>9.6000000000000002E-2</c:v>
                </c:pt>
                <c:pt idx="7">
                  <c:v>9.6000000000000002E-2</c:v>
                </c:pt>
                <c:pt idx="8">
                  <c:v>9.6000000000000002E-2</c:v>
                </c:pt>
                <c:pt idx="9">
                  <c:v>9.6000000000000002E-2</c:v>
                </c:pt>
                <c:pt idx="10">
                  <c:v>9.6000000000000002E-2</c:v>
                </c:pt>
                <c:pt idx="11">
                  <c:v>9.6000000000000002E-2</c:v>
                </c:pt>
                <c:pt idx="12">
                  <c:v>9.6000000000000002E-2</c:v>
                </c:pt>
                <c:pt idx="13">
                  <c:v>9.6000000000000002E-2</c:v>
                </c:pt>
                <c:pt idx="14">
                  <c:v>9.6000000000000002E-2</c:v>
                </c:pt>
                <c:pt idx="15">
                  <c:v>9.6000000000000002E-2</c:v>
                </c:pt>
                <c:pt idx="16">
                  <c:v>9.6000000000000002E-2</c:v>
                </c:pt>
                <c:pt idx="17">
                  <c:v>9.6000000000000002E-2</c:v>
                </c:pt>
                <c:pt idx="18">
                  <c:v>9.6000000000000002E-2</c:v>
                </c:pt>
                <c:pt idx="19">
                  <c:v>9.6000000000000002E-2</c:v>
                </c:pt>
                <c:pt idx="20">
                  <c:v>9.6000000000000002E-2</c:v>
                </c:pt>
                <c:pt idx="21">
                  <c:v>9.6000000000000002E-2</c:v>
                </c:pt>
                <c:pt idx="22">
                  <c:v>9.6000000000000002E-2</c:v>
                </c:pt>
                <c:pt idx="23">
                  <c:v>9.6000000000000002E-2</c:v>
                </c:pt>
                <c:pt idx="24">
                  <c:v>9.6000000000000002E-2</c:v>
                </c:pt>
                <c:pt idx="25">
                  <c:v>9.6000000000000002E-2</c:v>
                </c:pt>
              </c:numCache>
            </c:numRef>
          </c:val>
          <c:extLst>
            <c:ext xmlns:c16="http://schemas.microsoft.com/office/drawing/2014/chart" uri="{C3380CC4-5D6E-409C-BE32-E72D297353CC}">
              <c16:uniqueId val="{00000001-380B-43E3-B999-4D1D5C903600}"/>
            </c:ext>
          </c:extLst>
        </c:ser>
        <c:ser>
          <c:idx val="3"/>
          <c:order val="3"/>
          <c:tx>
            <c:strRef>
              <c:f>Data!$FR$5</c:f>
              <c:strCache>
                <c:ptCount val="1"/>
                <c:pt idx="0">
                  <c:v>Green Range</c:v>
                </c:pt>
              </c:strCache>
            </c:strRef>
          </c:tx>
          <c:spPr>
            <a:solidFill>
              <a:schemeClr val="accent3">
                <a:lumMod val="40000"/>
                <a:lumOff val="60000"/>
              </a:schemeClr>
            </a:solidFill>
            <a:ln>
              <a:noFill/>
            </a:ln>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Data!$FR$19:$FR$66</c:f>
              <c:numCache>
                <c:formatCode>0.0%</c:formatCode>
                <c:ptCount val="26"/>
                <c:pt idx="0">
                  <c:v>0.11799999999999999</c:v>
                </c:pt>
                <c:pt idx="1">
                  <c:v>0.11799999999999999</c:v>
                </c:pt>
                <c:pt idx="2">
                  <c:v>0.11799999999999999</c:v>
                </c:pt>
                <c:pt idx="3">
                  <c:v>0.11799999999999999</c:v>
                </c:pt>
                <c:pt idx="4">
                  <c:v>0.11799999999999999</c:v>
                </c:pt>
                <c:pt idx="5">
                  <c:v>0.11799999999999999</c:v>
                </c:pt>
                <c:pt idx="6">
                  <c:v>0.11799999999999999</c:v>
                </c:pt>
                <c:pt idx="7">
                  <c:v>0.11799999999999999</c:v>
                </c:pt>
                <c:pt idx="8">
                  <c:v>0.11799999999999999</c:v>
                </c:pt>
                <c:pt idx="9">
                  <c:v>0.11799999999999999</c:v>
                </c:pt>
                <c:pt idx="10">
                  <c:v>0.11799999999999999</c:v>
                </c:pt>
                <c:pt idx="11">
                  <c:v>0.11799999999999999</c:v>
                </c:pt>
                <c:pt idx="12">
                  <c:v>0.11799999999999999</c:v>
                </c:pt>
                <c:pt idx="13">
                  <c:v>0.11799999999999999</c:v>
                </c:pt>
                <c:pt idx="14">
                  <c:v>0.11799999999999999</c:v>
                </c:pt>
                <c:pt idx="15">
                  <c:v>0.11799999999999999</c:v>
                </c:pt>
                <c:pt idx="16">
                  <c:v>0.11799999999999999</c:v>
                </c:pt>
                <c:pt idx="17">
                  <c:v>0.11799999999999999</c:v>
                </c:pt>
                <c:pt idx="18">
                  <c:v>0.11799999999999999</c:v>
                </c:pt>
                <c:pt idx="19">
                  <c:v>0.11799999999999999</c:v>
                </c:pt>
                <c:pt idx="20">
                  <c:v>0.11799999999999999</c:v>
                </c:pt>
                <c:pt idx="21">
                  <c:v>0.11799999999999999</c:v>
                </c:pt>
                <c:pt idx="22">
                  <c:v>0.11799999999999999</c:v>
                </c:pt>
                <c:pt idx="23">
                  <c:v>0.11799999999999999</c:v>
                </c:pt>
                <c:pt idx="24">
                  <c:v>0.11799999999999999</c:v>
                </c:pt>
                <c:pt idx="25">
                  <c:v>0.11799999999999999</c:v>
                </c:pt>
              </c:numCache>
            </c:numRef>
          </c:val>
          <c:extLst>
            <c:ext xmlns:c16="http://schemas.microsoft.com/office/drawing/2014/chart" uri="{C3380CC4-5D6E-409C-BE32-E72D297353CC}">
              <c16:uniqueId val="{00000002-380B-43E3-B999-4D1D5C903600}"/>
            </c:ext>
          </c:extLst>
        </c:ser>
        <c:ser>
          <c:idx val="1"/>
          <c:order val="4"/>
          <c:tx>
            <c:strRef>
              <c:f>Data!$FS$5</c:f>
              <c:strCache>
                <c:ptCount val="1"/>
                <c:pt idx="0">
                  <c:v>Red Range</c:v>
                </c:pt>
              </c:strCache>
            </c:strRef>
          </c:tx>
          <c:spPr>
            <a:solidFill>
              <a:schemeClr val="accent2">
                <a:lumMod val="40000"/>
                <a:lumOff val="60000"/>
              </a:schemeClr>
            </a:solidFill>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Data!$FS$19:$FS$66</c:f>
              <c:numCache>
                <c:formatCode>0.0%</c:formatCode>
                <c:ptCount val="26"/>
                <c:pt idx="0">
                  <c:v>0.153</c:v>
                </c:pt>
                <c:pt idx="1">
                  <c:v>0.153</c:v>
                </c:pt>
                <c:pt idx="2">
                  <c:v>0.153</c:v>
                </c:pt>
                <c:pt idx="3">
                  <c:v>0.153</c:v>
                </c:pt>
                <c:pt idx="4">
                  <c:v>0.153</c:v>
                </c:pt>
                <c:pt idx="5">
                  <c:v>0.153</c:v>
                </c:pt>
                <c:pt idx="6">
                  <c:v>0.153</c:v>
                </c:pt>
                <c:pt idx="7">
                  <c:v>0.153</c:v>
                </c:pt>
                <c:pt idx="8">
                  <c:v>0.153</c:v>
                </c:pt>
                <c:pt idx="9">
                  <c:v>0.153</c:v>
                </c:pt>
                <c:pt idx="10">
                  <c:v>0.153</c:v>
                </c:pt>
                <c:pt idx="11">
                  <c:v>0.153</c:v>
                </c:pt>
                <c:pt idx="12">
                  <c:v>0.153</c:v>
                </c:pt>
                <c:pt idx="13">
                  <c:v>0.153</c:v>
                </c:pt>
                <c:pt idx="14">
                  <c:v>0.153</c:v>
                </c:pt>
                <c:pt idx="15">
                  <c:v>0.153</c:v>
                </c:pt>
                <c:pt idx="16">
                  <c:v>0.153</c:v>
                </c:pt>
                <c:pt idx="17">
                  <c:v>0.153</c:v>
                </c:pt>
                <c:pt idx="18">
                  <c:v>0.153</c:v>
                </c:pt>
                <c:pt idx="19">
                  <c:v>0.153</c:v>
                </c:pt>
                <c:pt idx="20">
                  <c:v>0.153</c:v>
                </c:pt>
                <c:pt idx="21">
                  <c:v>0.153</c:v>
                </c:pt>
                <c:pt idx="22">
                  <c:v>0.153</c:v>
                </c:pt>
                <c:pt idx="23">
                  <c:v>0.153</c:v>
                </c:pt>
                <c:pt idx="24">
                  <c:v>0.153</c:v>
                </c:pt>
                <c:pt idx="25">
                  <c:v>0.153</c:v>
                </c:pt>
              </c:numCache>
            </c:numRef>
          </c:val>
          <c:extLst>
            <c:ext xmlns:c16="http://schemas.microsoft.com/office/drawing/2014/chart" uri="{C3380CC4-5D6E-409C-BE32-E72D297353CC}">
              <c16:uniqueId val="{00000003-380B-43E3-B999-4D1D5C903600}"/>
            </c:ext>
          </c:extLst>
        </c:ser>
        <c:dLbls>
          <c:showLegendKey val="0"/>
          <c:showVal val="0"/>
          <c:showCatName val="0"/>
          <c:showSerName val="0"/>
          <c:showPercent val="0"/>
          <c:showBubbleSize val="0"/>
        </c:dLbls>
        <c:axId val="114072192"/>
        <c:axId val="114086272"/>
      </c:areaChart>
      <c:lineChart>
        <c:grouping val="standard"/>
        <c:varyColors val="0"/>
        <c:ser>
          <c:idx val="0"/>
          <c:order val="0"/>
          <c:tx>
            <c:strRef>
              <c:f>Data!$FO$5</c:f>
              <c:strCache>
                <c:ptCount val="1"/>
                <c:pt idx="0">
                  <c:v>% Bed Occupancy - Critical Care Wards</c:v>
                </c:pt>
              </c:strCache>
            </c:strRef>
          </c:tx>
          <c:spPr>
            <a:ln>
              <a:solidFill>
                <a:sysClr val="windowText" lastClr="000000"/>
              </a:solidFill>
            </a:ln>
          </c:spPr>
          <c:marker>
            <c:symbol val="diamond"/>
            <c:size val="5"/>
          </c:marke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Data!$FO$19:$FO$66</c:f>
              <c:numCache>
                <c:formatCode>0.0%</c:formatCode>
                <c:ptCount val="26"/>
                <c:pt idx="0">
                  <c:v>0.68400000000000005</c:v>
                </c:pt>
                <c:pt idx="1">
                  <c:v>0.76</c:v>
                </c:pt>
                <c:pt idx="2">
                  <c:v>0.65600000000000003</c:v>
                </c:pt>
                <c:pt idx="3">
                  <c:v>0.64400000000000002</c:v>
                </c:pt>
                <c:pt idx="4">
                  <c:v>0.72599999999999998</c:v>
                </c:pt>
                <c:pt idx="5">
                  <c:v>0.78700000000000003</c:v>
                </c:pt>
                <c:pt idx="6">
                  <c:v>0.71</c:v>
                </c:pt>
                <c:pt idx="7">
                  <c:v>0.749</c:v>
                </c:pt>
                <c:pt idx="8">
                  <c:v>0.6</c:v>
                </c:pt>
                <c:pt idx="9">
                  <c:v>0.71299999999999997</c:v>
                </c:pt>
                <c:pt idx="10">
                  <c:v>0.63900000000000001</c:v>
                </c:pt>
                <c:pt idx="11">
                  <c:v>0.70699999999999996</c:v>
                </c:pt>
                <c:pt idx="12">
                  <c:v>0.73</c:v>
                </c:pt>
                <c:pt idx="13">
                  <c:v>0.77300000000000002</c:v>
                </c:pt>
                <c:pt idx="14">
                  <c:v>0.73799999999999999</c:v>
                </c:pt>
                <c:pt idx="15">
                  <c:v>0.65100000000000002</c:v>
                </c:pt>
                <c:pt idx="16">
                  <c:v>0.69299999999999995</c:v>
                </c:pt>
                <c:pt idx="17">
                  <c:v>0.65700000000000003</c:v>
                </c:pt>
                <c:pt idx="18">
                  <c:v>0.76600000000000001</c:v>
                </c:pt>
                <c:pt idx="19">
                  <c:v>0.751</c:v>
                </c:pt>
                <c:pt idx="20">
                  <c:v>0.72499999999999998</c:v>
                </c:pt>
                <c:pt idx="21">
                  <c:v>0.68600000000000005</c:v>
                </c:pt>
                <c:pt idx="22">
                  <c:v>0.748</c:v>
                </c:pt>
                <c:pt idx="23">
                  <c:v>0.76800000000000002</c:v>
                </c:pt>
                <c:pt idx="24">
                  <c:v>0.73599999999999999</c:v>
                </c:pt>
                <c:pt idx="25">
                  <c:v>0.71199999999999997</c:v>
                </c:pt>
              </c:numCache>
            </c:numRef>
          </c:val>
          <c:smooth val="0"/>
          <c:extLst>
            <c:ext xmlns:c16="http://schemas.microsoft.com/office/drawing/2014/chart" uri="{C3380CC4-5D6E-409C-BE32-E72D297353CC}">
              <c16:uniqueId val="{00000004-380B-43E3-B999-4D1D5C903600}"/>
            </c:ext>
          </c:extLst>
        </c:ser>
        <c:dLbls>
          <c:showLegendKey val="0"/>
          <c:showVal val="0"/>
          <c:showCatName val="0"/>
          <c:showSerName val="0"/>
          <c:showPercent val="0"/>
          <c:showBubbleSize val="0"/>
        </c:dLbls>
        <c:marker val="1"/>
        <c:smooth val="0"/>
        <c:axId val="114072192"/>
        <c:axId val="114086272"/>
      </c:lineChart>
      <c:dateAx>
        <c:axId val="114072192"/>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4086272"/>
        <c:crosses val="autoZero"/>
        <c:auto val="1"/>
        <c:lblOffset val="100"/>
        <c:baseTimeUnit val="months"/>
      </c:dateAx>
      <c:valAx>
        <c:axId val="114086272"/>
        <c:scaling>
          <c:orientation val="minMax"/>
          <c:max val="0.9"/>
          <c:min val="0.5"/>
        </c:scaling>
        <c:delete val="0"/>
        <c:axPos val="l"/>
        <c:numFmt formatCode="0%" sourceLinked="0"/>
        <c:majorTickMark val="out"/>
        <c:minorTickMark val="none"/>
        <c:tickLblPos val="nextTo"/>
        <c:crossAx val="114072192"/>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6802791227656686"/>
        </c:manualLayout>
      </c:layout>
      <c:areaChart>
        <c:grouping val="stacked"/>
        <c:varyColors val="0"/>
        <c:ser>
          <c:idx val="2"/>
          <c:order val="1"/>
          <c:tx>
            <c:strRef>
              <c:f>Data!$FU$5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Data!$FU$7:$FU$66</c:f>
              <c:numCache>
                <c:formatCode>0.0%</c:formatCode>
                <c:ptCount val="38"/>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pt idx="36">
                  <c:v>0.6</c:v>
                </c:pt>
                <c:pt idx="37">
                  <c:v>0.6</c:v>
                </c:pt>
              </c:numCache>
            </c:numRef>
          </c:val>
          <c:extLst>
            <c:ext xmlns:c16="http://schemas.microsoft.com/office/drawing/2014/chart" uri="{C3380CC4-5D6E-409C-BE32-E72D297353CC}">
              <c16:uniqueId val="{00000000-E705-45AF-9968-9B3EF24E33ED}"/>
            </c:ext>
          </c:extLst>
        </c:ser>
        <c:ser>
          <c:idx val="4"/>
          <c:order val="2"/>
          <c:tx>
            <c:strRef>
              <c:f>Data!$FV$5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Data!$FV$7:$FV$66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1-E705-45AF-9968-9B3EF24E33ED}"/>
            </c:ext>
          </c:extLst>
        </c:ser>
        <c:ser>
          <c:idx val="3"/>
          <c:order val="3"/>
          <c:tx>
            <c:strRef>
              <c:f>Data!$FW$5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Data!$FW$7:$FW$66</c:f>
              <c:numCache>
                <c:formatCode>0.0%</c:formatCode>
                <c:ptCount val="38"/>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pt idx="37">
                  <c:v>0.2</c:v>
                </c:pt>
              </c:numCache>
            </c:numRef>
          </c:val>
          <c:extLst>
            <c:ext xmlns:c16="http://schemas.microsoft.com/office/drawing/2014/chart" uri="{C3380CC4-5D6E-409C-BE32-E72D297353CC}">
              <c16:uniqueId val="{00000002-E705-45AF-9968-9B3EF24E33ED}"/>
            </c:ext>
          </c:extLst>
        </c:ser>
        <c:ser>
          <c:idx val="1"/>
          <c:order val="4"/>
          <c:tx>
            <c:strRef>
              <c:f>Data!$FX$5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Data!$FX$7:$FX$66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3-E705-45AF-9968-9B3EF24E33ED}"/>
            </c:ext>
          </c:extLst>
        </c:ser>
        <c:dLbls>
          <c:showLegendKey val="0"/>
          <c:showVal val="0"/>
          <c:showCatName val="0"/>
          <c:showSerName val="0"/>
          <c:showPercent val="0"/>
          <c:showBubbleSize val="0"/>
        </c:dLbls>
        <c:axId val="113894912"/>
        <c:axId val="113896448"/>
      </c:areaChart>
      <c:lineChart>
        <c:grouping val="standard"/>
        <c:varyColors val="0"/>
        <c:ser>
          <c:idx val="0"/>
          <c:order val="0"/>
          <c:tx>
            <c:strRef>
              <c:f>Data!$FT$5</c:f>
              <c:strCache>
                <c:ptCount val="1"/>
                <c:pt idx="0">
                  <c:v>ICU 1 Bed Occupancy</c:v>
                </c:pt>
              </c:strCache>
            </c:strRef>
          </c:tx>
          <c:spPr>
            <a:ln>
              <a:solidFill>
                <a:sysClr val="windowText" lastClr="000000"/>
              </a:solidFill>
            </a:ln>
          </c:spPr>
          <c:marker>
            <c:symbol val="diamond"/>
            <c:size val="5"/>
          </c:marker>
          <c:dLbls>
            <c:dLbl>
              <c:idx val="36"/>
              <c:layout>
                <c:manualLayout>
                  <c:x val="-1.562374478564914E-2"/>
                  <c:y val="-3.470164654460376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B44-46F7-A4E1-28A9C1B50416}"/>
                </c:ext>
              </c:extLst>
            </c:dLbl>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Data!$FT$7:$FT$66</c:f>
              <c:numCache>
                <c:formatCode>0.0%</c:formatCode>
                <c:ptCount val="38"/>
                <c:pt idx="0">
                  <c:v>0.54800000000000004</c:v>
                </c:pt>
                <c:pt idx="1">
                  <c:v>0.65700000000000003</c:v>
                </c:pt>
                <c:pt idx="2">
                  <c:v>0.57299999999999995</c:v>
                </c:pt>
                <c:pt idx="3">
                  <c:v>0.6</c:v>
                </c:pt>
                <c:pt idx="4">
                  <c:v>0.60599999999999998</c:v>
                </c:pt>
                <c:pt idx="5">
                  <c:v>0.496</c:v>
                </c:pt>
                <c:pt idx="6">
                  <c:v>0.57699999999999996</c:v>
                </c:pt>
                <c:pt idx="7">
                  <c:v>0.55400000000000005</c:v>
                </c:pt>
                <c:pt idx="8">
                  <c:v>0.504</c:v>
                </c:pt>
                <c:pt idx="9">
                  <c:v>0.55400000000000005</c:v>
                </c:pt>
                <c:pt idx="10">
                  <c:v>0.54200000000000004</c:v>
                </c:pt>
                <c:pt idx="11">
                  <c:v>0.5</c:v>
                </c:pt>
                <c:pt idx="12">
                  <c:v>0.52300000000000002</c:v>
                </c:pt>
                <c:pt idx="13">
                  <c:v>0.63900000000000001</c:v>
                </c:pt>
                <c:pt idx="14">
                  <c:v>0.496</c:v>
                </c:pt>
                <c:pt idx="15">
                  <c:v>0.56000000000000005</c:v>
                </c:pt>
                <c:pt idx="16">
                  <c:v>0.59599999999999997</c:v>
                </c:pt>
                <c:pt idx="17">
                  <c:v>0.63700000000000001</c:v>
                </c:pt>
                <c:pt idx="18">
                  <c:v>0.58399999999999996</c:v>
                </c:pt>
                <c:pt idx="19">
                  <c:v>0.71399999999999997</c:v>
                </c:pt>
                <c:pt idx="20">
                  <c:v>0.45900000000000002</c:v>
                </c:pt>
                <c:pt idx="21">
                  <c:v>0.59099999999999997</c:v>
                </c:pt>
                <c:pt idx="22">
                  <c:v>0.49</c:v>
                </c:pt>
                <c:pt idx="23">
                  <c:v>0.51900000000000002</c:v>
                </c:pt>
                <c:pt idx="24">
                  <c:v>0.58399999999999996</c:v>
                </c:pt>
                <c:pt idx="25">
                  <c:v>0.71499999999999997</c:v>
                </c:pt>
                <c:pt idx="26">
                  <c:v>0.72699999999999998</c:v>
                </c:pt>
                <c:pt idx="27">
                  <c:v>0.64900000000000002</c:v>
                </c:pt>
                <c:pt idx="28">
                  <c:v>0.63900000000000001</c:v>
                </c:pt>
                <c:pt idx="29">
                  <c:v>0.57099999999999995</c:v>
                </c:pt>
                <c:pt idx="30">
                  <c:v>0.68899999999999995</c:v>
                </c:pt>
                <c:pt idx="31">
                  <c:v>0.64600000000000002</c:v>
                </c:pt>
                <c:pt idx="32">
                  <c:v>0.69299999999999995</c:v>
                </c:pt>
                <c:pt idx="33">
                  <c:v>0.69399999999999995</c:v>
                </c:pt>
                <c:pt idx="34">
                  <c:v>0.68</c:v>
                </c:pt>
                <c:pt idx="35">
                  <c:v>0.69799999999999995</c:v>
                </c:pt>
                <c:pt idx="36">
                  <c:v>0.75800000000000001</c:v>
                </c:pt>
                <c:pt idx="37">
                  <c:v>0.64600000000000002</c:v>
                </c:pt>
              </c:numCache>
            </c:numRef>
          </c:val>
          <c:smooth val="0"/>
          <c:extLst>
            <c:ext xmlns:c16="http://schemas.microsoft.com/office/drawing/2014/chart" uri="{C3380CC4-5D6E-409C-BE32-E72D297353CC}">
              <c16:uniqueId val="{00000004-E705-45AF-9968-9B3EF24E33ED}"/>
            </c:ext>
          </c:extLst>
        </c:ser>
        <c:dLbls>
          <c:showLegendKey val="0"/>
          <c:showVal val="0"/>
          <c:showCatName val="0"/>
          <c:showSerName val="0"/>
          <c:showPercent val="0"/>
          <c:showBubbleSize val="0"/>
        </c:dLbls>
        <c:marker val="1"/>
        <c:smooth val="0"/>
        <c:axId val="113894912"/>
        <c:axId val="113896448"/>
      </c:lineChart>
      <c:dateAx>
        <c:axId val="113894912"/>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3896448"/>
        <c:crosses val="autoZero"/>
        <c:auto val="1"/>
        <c:lblOffset val="100"/>
        <c:baseTimeUnit val="months"/>
      </c:dateAx>
      <c:valAx>
        <c:axId val="113896448"/>
        <c:scaling>
          <c:orientation val="minMax"/>
          <c:max val="0.8"/>
          <c:min val="0.45"/>
        </c:scaling>
        <c:delete val="0"/>
        <c:axPos val="l"/>
        <c:numFmt formatCode="0%" sourceLinked="0"/>
        <c:majorTickMark val="out"/>
        <c:minorTickMark val="none"/>
        <c:tickLblPos val="nextTo"/>
        <c:crossAx val="113894912"/>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680279122765673"/>
        </c:manualLayout>
      </c:layout>
      <c:areaChart>
        <c:grouping val="stacked"/>
        <c:varyColors val="0"/>
        <c:ser>
          <c:idx val="2"/>
          <c:order val="1"/>
          <c:tx>
            <c:strRef>
              <c:f>Data!$FZ$5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Data!$FZ$7:$FZ$66</c:f>
              <c:numCache>
                <c:formatCode>0.0%</c:formatCode>
                <c:ptCount val="38"/>
                <c:pt idx="0">
                  <c:v>0.64900000000000002</c:v>
                </c:pt>
                <c:pt idx="1">
                  <c:v>0.64900000000000002</c:v>
                </c:pt>
                <c:pt idx="2">
                  <c:v>0.64900000000000002</c:v>
                </c:pt>
                <c:pt idx="3">
                  <c:v>0.64900000000000002</c:v>
                </c:pt>
                <c:pt idx="4">
                  <c:v>0.64900000000000002</c:v>
                </c:pt>
                <c:pt idx="5">
                  <c:v>0.64900000000000002</c:v>
                </c:pt>
                <c:pt idx="6">
                  <c:v>0.64900000000000002</c:v>
                </c:pt>
                <c:pt idx="7">
                  <c:v>0.64900000000000002</c:v>
                </c:pt>
                <c:pt idx="8">
                  <c:v>0.64900000000000002</c:v>
                </c:pt>
                <c:pt idx="9">
                  <c:v>0.64900000000000002</c:v>
                </c:pt>
                <c:pt idx="10">
                  <c:v>0.64900000000000002</c:v>
                </c:pt>
                <c:pt idx="11">
                  <c:v>0.64900000000000002</c:v>
                </c:pt>
                <c:pt idx="12">
                  <c:v>0.64900000000000002</c:v>
                </c:pt>
                <c:pt idx="13">
                  <c:v>0.64900000000000002</c:v>
                </c:pt>
                <c:pt idx="14">
                  <c:v>0.64900000000000002</c:v>
                </c:pt>
                <c:pt idx="15">
                  <c:v>0.64900000000000002</c:v>
                </c:pt>
                <c:pt idx="16">
                  <c:v>0.64900000000000002</c:v>
                </c:pt>
                <c:pt idx="17">
                  <c:v>0.64900000000000002</c:v>
                </c:pt>
                <c:pt idx="18">
                  <c:v>0.64900000000000002</c:v>
                </c:pt>
                <c:pt idx="19">
                  <c:v>0.64900000000000002</c:v>
                </c:pt>
                <c:pt idx="20">
                  <c:v>0.64900000000000002</c:v>
                </c:pt>
                <c:pt idx="21">
                  <c:v>0.64900000000000002</c:v>
                </c:pt>
                <c:pt idx="22">
                  <c:v>0.64900000000000002</c:v>
                </c:pt>
                <c:pt idx="23">
                  <c:v>0.64900000000000002</c:v>
                </c:pt>
                <c:pt idx="24">
                  <c:v>0.64900000000000002</c:v>
                </c:pt>
                <c:pt idx="25">
                  <c:v>0.64900000000000002</c:v>
                </c:pt>
                <c:pt idx="26">
                  <c:v>0.64900000000000002</c:v>
                </c:pt>
                <c:pt idx="27">
                  <c:v>0.64900000000000002</c:v>
                </c:pt>
                <c:pt idx="28">
                  <c:v>0.64900000000000002</c:v>
                </c:pt>
                <c:pt idx="29">
                  <c:v>0.64900000000000002</c:v>
                </c:pt>
                <c:pt idx="30">
                  <c:v>0.64900000000000002</c:v>
                </c:pt>
                <c:pt idx="31">
                  <c:v>0.64900000000000002</c:v>
                </c:pt>
                <c:pt idx="32">
                  <c:v>0.64900000000000002</c:v>
                </c:pt>
                <c:pt idx="33">
                  <c:v>0.64900000000000002</c:v>
                </c:pt>
                <c:pt idx="34">
                  <c:v>0.64900000000000002</c:v>
                </c:pt>
                <c:pt idx="35">
                  <c:v>0.64900000000000002</c:v>
                </c:pt>
                <c:pt idx="36">
                  <c:v>0.64900000000000002</c:v>
                </c:pt>
                <c:pt idx="37">
                  <c:v>0.64900000000000002</c:v>
                </c:pt>
              </c:numCache>
            </c:numRef>
          </c:val>
          <c:extLst>
            <c:ext xmlns:c16="http://schemas.microsoft.com/office/drawing/2014/chart" uri="{C3380CC4-5D6E-409C-BE32-E72D297353CC}">
              <c16:uniqueId val="{00000000-7DFD-4CB3-8480-6176C3099B21}"/>
            </c:ext>
          </c:extLst>
        </c:ser>
        <c:ser>
          <c:idx val="4"/>
          <c:order val="2"/>
          <c:tx>
            <c:strRef>
              <c:f>Data!$GA$5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Data!$GA$7:$GA$66</c:f>
              <c:numCache>
                <c:formatCode>0.0%</c:formatCode>
                <c:ptCount val="38"/>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c:v>7.0000000000000007E-2</c:v>
                </c:pt>
                <c:pt idx="33">
                  <c:v>7.0000000000000007E-2</c:v>
                </c:pt>
                <c:pt idx="34">
                  <c:v>7.0000000000000007E-2</c:v>
                </c:pt>
                <c:pt idx="35">
                  <c:v>7.0000000000000007E-2</c:v>
                </c:pt>
                <c:pt idx="36">
                  <c:v>7.0000000000000007E-2</c:v>
                </c:pt>
                <c:pt idx="37">
                  <c:v>7.0000000000000007E-2</c:v>
                </c:pt>
              </c:numCache>
            </c:numRef>
          </c:val>
          <c:extLst>
            <c:ext xmlns:c16="http://schemas.microsoft.com/office/drawing/2014/chart" uri="{C3380CC4-5D6E-409C-BE32-E72D297353CC}">
              <c16:uniqueId val="{00000001-7DFD-4CB3-8480-6176C3099B21}"/>
            </c:ext>
          </c:extLst>
        </c:ser>
        <c:ser>
          <c:idx val="3"/>
          <c:order val="3"/>
          <c:tx>
            <c:strRef>
              <c:f>Data!$GB$5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Data!$GB$7:$GB$66</c:f>
              <c:numCache>
                <c:formatCode>0.0%</c:formatCode>
                <c:ptCount val="38"/>
                <c:pt idx="0">
                  <c:v>6.0999999999999999E-2</c:v>
                </c:pt>
                <c:pt idx="1">
                  <c:v>6.0999999999999999E-2</c:v>
                </c:pt>
                <c:pt idx="2">
                  <c:v>6.0999999999999999E-2</c:v>
                </c:pt>
                <c:pt idx="3">
                  <c:v>6.0999999999999999E-2</c:v>
                </c:pt>
                <c:pt idx="4">
                  <c:v>6.0999999999999999E-2</c:v>
                </c:pt>
                <c:pt idx="5">
                  <c:v>6.0999999999999999E-2</c:v>
                </c:pt>
                <c:pt idx="6">
                  <c:v>6.0999999999999999E-2</c:v>
                </c:pt>
                <c:pt idx="7">
                  <c:v>6.0999999999999999E-2</c:v>
                </c:pt>
                <c:pt idx="8">
                  <c:v>6.0999999999999999E-2</c:v>
                </c:pt>
                <c:pt idx="9">
                  <c:v>6.0999999999999999E-2</c:v>
                </c:pt>
                <c:pt idx="10">
                  <c:v>6.0999999999999999E-2</c:v>
                </c:pt>
                <c:pt idx="11">
                  <c:v>6.0999999999999999E-2</c:v>
                </c:pt>
                <c:pt idx="12">
                  <c:v>6.0999999999999999E-2</c:v>
                </c:pt>
                <c:pt idx="13">
                  <c:v>6.0999999999999999E-2</c:v>
                </c:pt>
                <c:pt idx="14">
                  <c:v>6.0999999999999999E-2</c:v>
                </c:pt>
                <c:pt idx="15">
                  <c:v>6.0999999999999999E-2</c:v>
                </c:pt>
                <c:pt idx="16">
                  <c:v>6.0999999999999999E-2</c:v>
                </c:pt>
                <c:pt idx="17">
                  <c:v>6.0999999999999999E-2</c:v>
                </c:pt>
                <c:pt idx="18">
                  <c:v>6.0999999999999999E-2</c:v>
                </c:pt>
                <c:pt idx="19">
                  <c:v>6.0999999999999999E-2</c:v>
                </c:pt>
                <c:pt idx="20">
                  <c:v>6.0999999999999999E-2</c:v>
                </c:pt>
                <c:pt idx="21">
                  <c:v>6.0999999999999999E-2</c:v>
                </c:pt>
                <c:pt idx="22">
                  <c:v>6.0999999999999999E-2</c:v>
                </c:pt>
                <c:pt idx="23">
                  <c:v>6.0999999999999999E-2</c:v>
                </c:pt>
                <c:pt idx="24">
                  <c:v>6.0999999999999999E-2</c:v>
                </c:pt>
                <c:pt idx="25">
                  <c:v>6.0999999999999999E-2</c:v>
                </c:pt>
                <c:pt idx="26">
                  <c:v>6.0999999999999999E-2</c:v>
                </c:pt>
                <c:pt idx="27">
                  <c:v>6.0999999999999999E-2</c:v>
                </c:pt>
                <c:pt idx="28">
                  <c:v>6.0999999999999999E-2</c:v>
                </c:pt>
                <c:pt idx="29">
                  <c:v>6.0999999999999999E-2</c:v>
                </c:pt>
                <c:pt idx="30">
                  <c:v>6.0999999999999999E-2</c:v>
                </c:pt>
                <c:pt idx="31">
                  <c:v>6.0999999999999999E-2</c:v>
                </c:pt>
                <c:pt idx="32">
                  <c:v>6.0999999999999999E-2</c:v>
                </c:pt>
                <c:pt idx="33">
                  <c:v>6.0999999999999999E-2</c:v>
                </c:pt>
                <c:pt idx="34">
                  <c:v>6.0999999999999999E-2</c:v>
                </c:pt>
                <c:pt idx="35">
                  <c:v>6.0999999999999999E-2</c:v>
                </c:pt>
                <c:pt idx="36">
                  <c:v>6.0999999999999999E-2</c:v>
                </c:pt>
                <c:pt idx="37">
                  <c:v>6.0999999999999999E-2</c:v>
                </c:pt>
              </c:numCache>
            </c:numRef>
          </c:val>
          <c:extLst>
            <c:ext xmlns:c16="http://schemas.microsoft.com/office/drawing/2014/chart" uri="{C3380CC4-5D6E-409C-BE32-E72D297353CC}">
              <c16:uniqueId val="{00000002-7DFD-4CB3-8480-6176C3099B21}"/>
            </c:ext>
          </c:extLst>
        </c:ser>
        <c:ser>
          <c:idx val="1"/>
          <c:order val="4"/>
          <c:tx>
            <c:strRef>
              <c:f>Data!$GC$5</c:f>
              <c:strCache>
                <c:ptCount val="1"/>
                <c:pt idx="0">
                  <c:v>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Data!$GC$7:$GC$66</c:f>
              <c:numCache>
                <c:formatCode>0.0%</c:formatCode>
                <c:ptCount val="38"/>
                <c:pt idx="0">
                  <c:v>0.22</c:v>
                </c:pt>
                <c:pt idx="1">
                  <c:v>0.22</c:v>
                </c:pt>
                <c:pt idx="2">
                  <c:v>0.22</c:v>
                </c:pt>
                <c:pt idx="3">
                  <c:v>0.22</c:v>
                </c:pt>
                <c:pt idx="4">
                  <c:v>0.22</c:v>
                </c:pt>
                <c:pt idx="5">
                  <c:v>0.22</c:v>
                </c:pt>
                <c:pt idx="6">
                  <c:v>0.22</c:v>
                </c:pt>
                <c:pt idx="7">
                  <c:v>0.22</c:v>
                </c:pt>
                <c:pt idx="8">
                  <c:v>0.22</c:v>
                </c:pt>
                <c:pt idx="9">
                  <c:v>0.22</c:v>
                </c:pt>
                <c:pt idx="10">
                  <c:v>0.22</c:v>
                </c:pt>
                <c:pt idx="11">
                  <c:v>0.22</c:v>
                </c:pt>
                <c:pt idx="12">
                  <c:v>0.22</c:v>
                </c:pt>
                <c:pt idx="13">
                  <c:v>0.22</c:v>
                </c:pt>
                <c:pt idx="14">
                  <c:v>0.22</c:v>
                </c:pt>
                <c:pt idx="15">
                  <c:v>0.22</c:v>
                </c:pt>
                <c:pt idx="16">
                  <c:v>0.22</c:v>
                </c:pt>
                <c:pt idx="17">
                  <c:v>0.22</c:v>
                </c:pt>
                <c:pt idx="18">
                  <c:v>0.22</c:v>
                </c:pt>
                <c:pt idx="19">
                  <c:v>0.22</c:v>
                </c:pt>
                <c:pt idx="20">
                  <c:v>0.22</c:v>
                </c:pt>
                <c:pt idx="21">
                  <c:v>0.22</c:v>
                </c:pt>
                <c:pt idx="22">
                  <c:v>0.22</c:v>
                </c:pt>
                <c:pt idx="23">
                  <c:v>0.22</c:v>
                </c:pt>
                <c:pt idx="24">
                  <c:v>0.22</c:v>
                </c:pt>
                <c:pt idx="25">
                  <c:v>0.22</c:v>
                </c:pt>
                <c:pt idx="26">
                  <c:v>0.22</c:v>
                </c:pt>
                <c:pt idx="27">
                  <c:v>0.22</c:v>
                </c:pt>
                <c:pt idx="28">
                  <c:v>0.22</c:v>
                </c:pt>
                <c:pt idx="29">
                  <c:v>0.22</c:v>
                </c:pt>
                <c:pt idx="30">
                  <c:v>0.22</c:v>
                </c:pt>
                <c:pt idx="31">
                  <c:v>0.22</c:v>
                </c:pt>
                <c:pt idx="32">
                  <c:v>0.22</c:v>
                </c:pt>
                <c:pt idx="33">
                  <c:v>0.22</c:v>
                </c:pt>
                <c:pt idx="34">
                  <c:v>0.22</c:v>
                </c:pt>
                <c:pt idx="35">
                  <c:v>0.22</c:v>
                </c:pt>
                <c:pt idx="36">
                  <c:v>0.22</c:v>
                </c:pt>
                <c:pt idx="37">
                  <c:v>0.22</c:v>
                </c:pt>
              </c:numCache>
            </c:numRef>
          </c:val>
          <c:extLst>
            <c:ext xmlns:c16="http://schemas.microsoft.com/office/drawing/2014/chart" uri="{C3380CC4-5D6E-409C-BE32-E72D297353CC}">
              <c16:uniqueId val="{00000003-7DFD-4CB3-8480-6176C3099B21}"/>
            </c:ext>
          </c:extLst>
        </c:ser>
        <c:dLbls>
          <c:showLegendKey val="0"/>
          <c:showVal val="0"/>
          <c:showCatName val="0"/>
          <c:showSerName val="0"/>
          <c:showPercent val="0"/>
          <c:showBubbleSize val="0"/>
        </c:dLbls>
        <c:axId val="114181632"/>
        <c:axId val="114183168"/>
      </c:areaChart>
      <c:lineChart>
        <c:grouping val="standard"/>
        <c:varyColors val="0"/>
        <c:ser>
          <c:idx val="0"/>
          <c:order val="0"/>
          <c:tx>
            <c:strRef>
              <c:f>Data!$FY$5</c:f>
              <c:strCache>
                <c:ptCount val="1"/>
                <c:pt idx="0">
                  <c:v>ICU2 Bed Occupancy</c:v>
                </c:pt>
              </c:strCache>
            </c:strRef>
          </c:tx>
          <c:spPr>
            <a:ln>
              <a:solidFill>
                <a:sysClr val="windowText" lastClr="000000"/>
              </a:solidFill>
            </a:ln>
          </c:spPr>
          <c:marker>
            <c:symbol val="diamond"/>
            <c:size val="5"/>
          </c:marke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Data!$FY$7:$FY$66</c:f>
              <c:numCache>
                <c:formatCode>0.0%</c:formatCode>
                <c:ptCount val="38"/>
                <c:pt idx="0">
                  <c:v>0.51</c:v>
                </c:pt>
                <c:pt idx="1">
                  <c:v>0.60299999999999998</c:v>
                </c:pt>
                <c:pt idx="2">
                  <c:v>0.53200000000000003</c:v>
                </c:pt>
                <c:pt idx="3">
                  <c:v>0.56699999999999995</c:v>
                </c:pt>
                <c:pt idx="4">
                  <c:v>0.86399999999999999</c:v>
                </c:pt>
                <c:pt idx="5">
                  <c:v>0.65</c:v>
                </c:pt>
                <c:pt idx="6">
                  <c:v>0.80700000000000005</c:v>
                </c:pt>
                <c:pt idx="7">
                  <c:v>0.84899999999999998</c:v>
                </c:pt>
                <c:pt idx="8">
                  <c:v>0.59</c:v>
                </c:pt>
                <c:pt idx="9">
                  <c:v>0.48299999999999998</c:v>
                </c:pt>
                <c:pt idx="10">
                  <c:v>0.55100000000000005</c:v>
                </c:pt>
                <c:pt idx="11">
                  <c:v>0.53700000000000003</c:v>
                </c:pt>
                <c:pt idx="12">
                  <c:v>0.69099999999999995</c:v>
                </c:pt>
                <c:pt idx="13">
                  <c:v>0.81399999999999995</c:v>
                </c:pt>
                <c:pt idx="14">
                  <c:v>0.60699999999999998</c:v>
                </c:pt>
                <c:pt idx="15">
                  <c:v>0.52600000000000002</c:v>
                </c:pt>
                <c:pt idx="16">
                  <c:v>0.78700000000000003</c:v>
                </c:pt>
                <c:pt idx="17">
                  <c:v>0.85399999999999998</c:v>
                </c:pt>
                <c:pt idx="18">
                  <c:v>0.80300000000000005</c:v>
                </c:pt>
                <c:pt idx="19">
                  <c:v>0.58099999999999996</c:v>
                </c:pt>
                <c:pt idx="20">
                  <c:v>0.57199999999999995</c:v>
                </c:pt>
                <c:pt idx="21">
                  <c:v>0.69699999999999995</c:v>
                </c:pt>
                <c:pt idx="22">
                  <c:v>0.55000000000000004</c:v>
                </c:pt>
                <c:pt idx="23">
                  <c:v>0.73699999999999999</c:v>
                </c:pt>
                <c:pt idx="24">
                  <c:v>0.79400000000000004</c:v>
                </c:pt>
                <c:pt idx="25">
                  <c:v>0.72</c:v>
                </c:pt>
                <c:pt idx="26">
                  <c:v>0.58099999999999996</c:v>
                </c:pt>
                <c:pt idx="27">
                  <c:v>0.47499999999999998</c:v>
                </c:pt>
                <c:pt idx="28">
                  <c:v>0.57099999999999995</c:v>
                </c:pt>
                <c:pt idx="29">
                  <c:v>0.63200000000000001</c:v>
                </c:pt>
                <c:pt idx="30">
                  <c:v>0.77800000000000002</c:v>
                </c:pt>
                <c:pt idx="31">
                  <c:v>0.73799999999999999</c:v>
                </c:pt>
                <c:pt idx="32">
                  <c:v>0.81399999999999995</c:v>
                </c:pt>
                <c:pt idx="33">
                  <c:v>0.70699999999999996</c:v>
                </c:pt>
                <c:pt idx="34">
                  <c:v>0.77600000000000002</c:v>
                </c:pt>
                <c:pt idx="35">
                  <c:v>0.69299999999999995</c:v>
                </c:pt>
                <c:pt idx="36">
                  <c:v>0.70799999999999996</c:v>
                </c:pt>
                <c:pt idx="37">
                  <c:v>0.63</c:v>
                </c:pt>
              </c:numCache>
            </c:numRef>
          </c:val>
          <c:smooth val="0"/>
          <c:extLst>
            <c:ext xmlns:c16="http://schemas.microsoft.com/office/drawing/2014/chart" uri="{C3380CC4-5D6E-409C-BE32-E72D297353CC}">
              <c16:uniqueId val="{00000004-7DFD-4CB3-8480-6176C3099B21}"/>
            </c:ext>
          </c:extLst>
        </c:ser>
        <c:dLbls>
          <c:showLegendKey val="0"/>
          <c:showVal val="0"/>
          <c:showCatName val="0"/>
          <c:showSerName val="0"/>
          <c:showPercent val="0"/>
          <c:showBubbleSize val="0"/>
        </c:dLbls>
        <c:marker val="1"/>
        <c:smooth val="0"/>
        <c:axId val="114181632"/>
        <c:axId val="114183168"/>
      </c:lineChart>
      <c:dateAx>
        <c:axId val="114181632"/>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4183168"/>
        <c:crosses val="autoZero"/>
        <c:auto val="1"/>
        <c:lblOffset val="100"/>
        <c:baseTimeUnit val="months"/>
      </c:dateAx>
      <c:valAx>
        <c:axId val="114183168"/>
        <c:scaling>
          <c:orientation val="minMax"/>
          <c:max val="0.9"/>
          <c:min val="0.45"/>
        </c:scaling>
        <c:delete val="0"/>
        <c:axPos val="l"/>
        <c:numFmt formatCode="0%" sourceLinked="0"/>
        <c:majorTickMark val="out"/>
        <c:minorTickMark val="none"/>
        <c:tickLblPos val="nextTo"/>
        <c:crossAx val="114181632"/>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6802791227656775"/>
        </c:manualLayout>
      </c:layout>
      <c:areaChart>
        <c:grouping val="stacked"/>
        <c:varyColors val="0"/>
        <c:ser>
          <c:idx val="2"/>
          <c:order val="1"/>
          <c:tx>
            <c:strRef>
              <c:f>Data!$GE$5</c:f>
              <c:strCache>
                <c:ptCount val="1"/>
                <c:pt idx="0">
                  <c:v>HDU2&amp;3 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Data!$GE$7:$GE$66</c:f>
              <c:numCache>
                <c:formatCode>0.0%</c:formatCode>
                <c:ptCount val="38"/>
                <c:pt idx="0">
                  <c:v>0.625</c:v>
                </c:pt>
                <c:pt idx="1">
                  <c:v>0.625</c:v>
                </c:pt>
                <c:pt idx="2">
                  <c:v>0.625</c:v>
                </c:pt>
                <c:pt idx="3">
                  <c:v>0.625</c:v>
                </c:pt>
                <c:pt idx="4">
                  <c:v>0.625</c:v>
                </c:pt>
                <c:pt idx="5">
                  <c:v>0.625</c:v>
                </c:pt>
                <c:pt idx="6">
                  <c:v>0.625</c:v>
                </c:pt>
                <c:pt idx="7">
                  <c:v>0.625</c:v>
                </c:pt>
                <c:pt idx="8">
                  <c:v>0.625</c:v>
                </c:pt>
                <c:pt idx="9">
                  <c:v>0.625</c:v>
                </c:pt>
                <c:pt idx="10">
                  <c:v>0.625</c:v>
                </c:pt>
                <c:pt idx="11">
                  <c:v>0.625</c:v>
                </c:pt>
                <c:pt idx="12">
                  <c:v>0.625</c:v>
                </c:pt>
                <c:pt idx="13">
                  <c:v>0.625</c:v>
                </c:pt>
                <c:pt idx="14">
                  <c:v>0.625</c:v>
                </c:pt>
                <c:pt idx="15">
                  <c:v>0.625</c:v>
                </c:pt>
                <c:pt idx="16">
                  <c:v>0.625</c:v>
                </c:pt>
                <c:pt idx="17">
                  <c:v>0.625</c:v>
                </c:pt>
                <c:pt idx="18">
                  <c:v>0.625</c:v>
                </c:pt>
                <c:pt idx="19">
                  <c:v>0.625</c:v>
                </c:pt>
                <c:pt idx="20">
                  <c:v>0.625</c:v>
                </c:pt>
                <c:pt idx="21">
                  <c:v>0.625</c:v>
                </c:pt>
                <c:pt idx="22">
                  <c:v>0.625</c:v>
                </c:pt>
                <c:pt idx="23">
                  <c:v>0.625</c:v>
                </c:pt>
                <c:pt idx="24">
                  <c:v>0.625</c:v>
                </c:pt>
                <c:pt idx="25">
                  <c:v>0.625</c:v>
                </c:pt>
                <c:pt idx="26">
                  <c:v>0.625</c:v>
                </c:pt>
                <c:pt idx="27">
                  <c:v>0.625</c:v>
                </c:pt>
                <c:pt idx="28">
                  <c:v>0.625</c:v>
                </c:pt>
                <c:pt idx="29">
                  <c:v>0.625</c:v>
                </c:pt>
                <c:pt idx="30">
                  <c:v>0.625</c:v>
                </c:pt>
                <c:pt idx="31">
                  <c:v>0.625</c:v>
                </c:pt>
                <c:pt idx="32">
                  <c:v>0.625</c:v>
                </c:pt>
                <c:pt idx="33">
                  <c:v>0.625</c:v>
                </c:pt>
                <c:pt idx="34">
                  <c:v>0.625</c:v>
                </c:pt>
                <c:pt idx="35">
                  <c:v>0.625</c:v>
                </c:pt>
                <c:pt idx="36">
                  <c:v>0.625</c:v>
                </c:pt>
                <c:pt idx="37">
                  <c:v>0.625</c:v>
                </c:pt>
              </c:numCache>
            </c:numRef>
          </c:val>
          <c:extLst>
            <c:ext xmlns:c16="http://schemas.microsoft.com/office/drawing/2014/chart" uri="{C3380CC4-5D6E-409C-BE32-E72D297353CC}">
              <c16:uniqueId val="{00000000-377B-4FFE-959F-4EA4B4269F51}"/>
            </c:ext>
          </c:extLst>
        </c:ser>
        <c:ser>
          <c:idx val="4"/>
          <c:order val="2"/>
          <c:tx>
            <c:strRef>
              <c:f>Data!$GF$5</c:f>
              <c:strCache>
                <c:ptCount val="1"/>
                <c:pt idx="0">
                  <c:v>HDU 2&amp;3 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Data!$GF$7:$GF$66</c:f>
              <c:numCache>
                <c:formatCode>0.0%</c:formatCode>
                <c:ptCount val="38"/>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numCache>
            </c:numRef>
          </c:val>
          <c:extLst>
            <c:ext xmlns:c16="http://schemas.microsoft.com/office/drawing/2014/chart" uri="{C3380CC4-5D6E-409C-BE32-E72D297353CC}">
              <c16:uniqueId val="{00000001-377B-4FFE-959F-4EA4B4269F51}"/>
            </c:ext>
          </c:extLst>
        </c:ser>
        <c:ser>
          <c:idx val="3"/>
          <c:order val="3"/>
          <c:tx>
            <c:strRef>
              <c:f>Data!$GG$5</c:f>
              <c:strCache>
                <c:ptCount val="1"/>
                <c:pt idx="0">
                  <c:v>HDU 2&amp;3 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Data!$GG$7:$GG$66</c:f>
              <c:numCache>
                <c:formatCode>0.0%</c:formatCode>
                <c:ptCount val="38"/>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numCache>
            </c:numRef>
          </c:val>
          <c:extLst>
            <c:ext xmlns:c16="http://schemas.microsoft.com/office/drawing/2014/chart" uri="{C3380CC4-5D6E-409C-BE32-E72D297353CC}">
              <c16:uniqueId val="{00000002-377B-4FFE-959F-4EA4B4269F51}"/>
            </c:ext>
          </c:extLst>
        </c:ser>
        <c:ser>
          <c:idx val="1"/>
          <c:order val="4"/>
          <c:tx>
            <c:strRef>
              <c:f>Data!$GH$5</c:f>
              <c:strCache>
                <c:ptCount val="1"/>
                <c:pt idx="0">
                  <c:v>HDU 2&amp;3 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Data!$GH$7:$GH$66</c:f>
              <c:numCache>
                <c:formatCode>0.0%</c:formatCode>
                <c:ptCount val="38"/>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numCache>
            </c:numRef>
          </c:val>
          <c:extLst>
            <c:ext xmlns:c16="http://schemas.microsoft.com/office/drawing/2014/chart" uri="{C3380CC4-5D6E-409C-BE32-E72D297353CC}">
              <c16:uniqueId val="{00000003-377B-4FFE-959F-4EA4B4269F51}"/>
            </c:ext>
          </c:extLst>
        </c:ser>
        <c:dLbls>
          <c:showLegendKey val="0"/>
          <c:showVal val="0"/>
          <c:showCatName val="0"/>
          <c:showSerName val="0"/>
          <c:showPercent val="0"/>
          <c:showBubbleSize val="0"/>
        </c:dLbls>
        <c:axId val="114247168"/>
        <c:axId val="114248704"/>
      </c:areaChart>
      <c:lineChart>
        <c:grouping val="standard"/>
        <c:varyColors val="0"/>
        <c:ser>
          <c:idx val="0"/>
          <c:order val="0"/>
          <c:tx>
            <c:strRef>
              <c:f>Data!$GD$5</c:f>
              <c:strCache>
                <c:ptCount val="1"/>
                <c:pt idx="0">
                  <c:v>HDU2</c:v>
                </c:pt>
              </c:strCache>
            </c:strRef>
          </c:tx>
          <c:spPr>
            <a:ln>
              <a:solidFill>
                <a:sysClr val="windowText" lastClr="000000"/>
              </a:solidFill>
            </a:ln>
          </c:spPr>
          <c:marker>
            <c:symbol val="diamond"/>
            <c:size val="5"/>
          </c:marke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Data!$GD$7:$GD$66</c:f>
              <c:numCache>
                <c:formatCode>0.0%</c:formatCode>
                <c:ptCount val="38"/>
                <c:pt idx="0">
                  <c:v>0.69399999999999995</c:v>
                </c:pt>
                <c:pt idx="1">
                  <c:v>0.70199999999999996</c:v>
                </c:pt>
                <c:pt idx="2">
                  <c:v>0.74399999999999999</c:v>
                </c:pt>
                <c:pt idx="3">
                  <c:v>0.71699999999999997</c:v>
                </c:pt>
                <c:pt idx="4">
                  <c:v>0.79300000000000004</c:v>
                </c:pt>
                <c:pt idx="5">
                  <c:v>0.72199999999999998</c:v>
                </c:pt>
                <c:pt idx="6">
                  <c:v>0.80100000000000005</c:v>
                </c:pt>
                <c:pt idx="7">
                  <c:v>0.72</c:v>
                </c:pt>
                <c:pt idx="8">
                  <c:v>0.75</c:v>
                </c:pt>
                <c:pt idx="9">
                  <c:v>0.75600000000000001</c:v>
                </c:pt>
                <c:pt idx="10">
                  <c:v>0.86499999999999999</c:v>
                </c:pt>
                <c:pt idx="11">
                  <c:v>0.77700000000000002</c:v>
                </c:pt>
                <c:pt idx="12">
                  <c:v>0.71099999999999997</c:v>
                </c:pt>
                <c:pt idx="13">
                  <c:v>0.83299999999999996</c:v>
                </c:pt>
                <c:pt idx="14">
                  <c:v>0.83399999999999996</c:v>
                </c:pt>
                <c:pt idx="15">
                  <c:v>0.76800000000000002</c:v>
                </c:pt>
                <c:pt idx="16">
                  <c:v>0.81299999999999994</c:v>
                </c:pt>
                <c:pt idx="17">
                  <c:v>0.74</c:v>
                </c:pt>
                <c:pt idx="18">
                  <c:v>0.72799999999999998</c:v>
                </c:pt>
                <c:pt idx="19">
                  <c:v>0.84699999999999998</c:v>
                </c:pt>
                <c:pt idx="20">
                  <c:v>0.78600000000000003</c:v>
                </c:pt>
                <c:pt idx="21">
                  <c:v>0.747</c:v>
                </c:pt>
                <c:pt idx="22">
                  <c:v>0.82</c:v>
                </c:pt>
                <c:pt idx="23">
                  <c:v>0.74299999999999999</c:v>
                </c:pt>
                <c:pt idx="24">
                  <c:v>0.74</c:v>
                </c:pt>
                <c:pt idx="25">
                  <c:v>0.85</c:v>
                </c:pt>
                <c:pt idx="26">
                  <c:v>0.89200000000000002</c:v>
                </c:pt>
                <c:pt idx="27">
                  <c:v>0.83799999999999997</c:v>
                </c:pt>
                <c:pt idx="28">
                  <c:v>0.82</c:v>
                </c:pt>
                <c:pt idx="29">
                  <c:v>0.71899999999999997</c:v>
                </c:pt>
                <c:pt idx="30">
                  <c:v>0.77600000000000002</c:v>
                </c:pt>
                <c:pt idx="31">
                  <c:v>0.81399999999999995</c:v>
                </c:pt>
                <c:pt idx="32">
                  <c:v>0.62</c:v>
                </c:pt>
                <c:pt idx="33">
                  <c:v>0.68400000000000005</c:v>
                </c:pt>
                <c:pt idx="34">
                  <c:v>0.78400000000000003</c:v>
                </c:pt>
                <c:pt idx="35">
                  <c:v>0.88600000000000001</c:v>
                </c:pt>
                <c:pt idx="36">
                  <c:v>0.70199999999999996</c:v>
                </c:pt>
                <c:pt idx="37">
                  <c:v>0.80700000000000005</c:v>
                </c:pt>
              </c:numCache>
            </c:numRef>
          </c:val>
          <c:smooth val="0"/>
          <c:extLst>
            <c:ext xmlns:c16="http://schemas.microsoft.com/office/drawing/2014/chart" uri="{C3380CC4-5D6E-409C-BE32-E72D297353CC}">
              <c16:uniqueId val="{00000004-377B-4FFE-959F-4EA4B4269F51}"/>
            </c:ext>
          </c:extLst>
        </c:ser>
        <c:dLbls>
          <c:showLegendKey val="0"/>
          <c:showVal val="0"/>
          <c:showCatName val="0"/>
          <c:showSerName val="0"/>
          <c:showPercent val="0"/>
          <c:showBubbleSize val="0"/>
        </c:dLbls>
        <c:marker val="1"/>
        <c:smooth val="0"/>
        <c:axId val="114247168"/>
        <c:axId val="114248704"/>
      </c:lineChart>
      <c:dateAx>
        <c:axId val="114247168"/>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4248704"/>
        <c:crosses val="autoZero"/>
        <c:auto val="1"/>
        <c:lblOffset val="100"/>
        <c:baseTimeUnit val="months"/>
      </c:dateAx>
      <c:valAx>
        <c:axId val="114248704"/>
        <c:scaling>
          <c:orientation val="minMax"/>
          <c:max val="1"/>
          <c:min val="0.60000000000016063"/>
        </c:scaling>
        <c:delete val="0"/>
        <c:axPos val="l"/>
        <c:numFmt formatCode="0%" sourceLinked="0"/>
        <c:majorTickMark val="out"/>
        <c:minorTickMark val="none"/>
        <c:tickLblPos val="nextTo"/>
        <c:crossAx val="114247168"/>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16293264094104E-2"/>
          <c:y val="7.7100831146107524E-2"/>
          <c:w val="0.92963003684690004"/>
          <c:h val="0.64573490813651224"/>
        </c:manualLayout>
      </c:layout>
      <c:areaChart>
        <c:grouping val="stacked"/>
        <c:varyColors val="0"/>
        <c:ser>
          <c:idx val="1"/>
          <c:order val="0"/>
          <c:tx>
            <c:strRef>
              <c:f>Data!$AM$5</c:f>
              <c:strCache>
                <c:ptCount val="1"/>
                <c:pt idx="0">
                  <c:v>Red Range</c:v>
                </c:pt>
              </c:strCache>
            </c:strRef>
          </c:tx>
          <c:spPr>
            <a:solidFill>
              <a:schemeClr val="accent2">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Data!$AM$19:$AM$66</c:f>
              <c:numCache>
                <c:formatCode>0%</c:formatCode>
                <c:ptCount val="26"/>
                <c:pt idx="0">
                  <c:v>0</c:v>
                </c:pt>
                <c:pt idx="1">
                  <c:v>8.3000000000000004E-2</c:v>
                </c:pt>
                <c:pt idx="2">
                  <c:v>0.16600000000000001</c:v>
                </c:pt>
                <c:pt idx="3">
                  <c:v>0.249</c:v>
                </c:pt>
                <c:pt idx="4">
                  <c:v>0.33200000000000002</c:v>
                </c:pt>
                <c:pt idx="5">
                  <c:v>0.41499999999999998</c:v>
                </c:pt>
                <c:pt idx="6">
                  <c:v>0.5</c:v>
                </c:pt>
                <c:pt idx="7">
                  <c:v>0.62</c:v>
                </c:pt>
                <c:pt idx="8">
                  <c:v>0.75</c:v>
                </c:pt>
                <c:pt idx="9">
                  <c:v>0.83</c:v>
                </c:pt>
                <c:pt idx="10">
                  <c:v>0.91</c:v>
                </c:pt>
                <c:pt idx="11">
                  <c:v>1</c:v>
                </c:pt>
                <c:pt idx="12">
                  <c:v>0</c:v>
                </c:pt>
                <c:pt idx="13">
                  <c:v>8.3000000000000004E-2</c:v>
                </c:pt>
                <c:pt idx="14">
                  <c:v>0.16600000000000001</c:v>
                </c:pt>
                <c:pt idx="15">
                  <c:v>0.249</c:v>
                </c:pt>
                <c:pt idx="16">
                  <c:v>0.33200000000000002</c:v>
                </c:pt>
                <c:pt idx="17">
                  <c:v>0.41499999999999998</c:v>
                </c:pt>
                <c:pt idx="18">
                  <c:v>0.5</c:v>
                </c:pt>
                <c:pt idx="19">
                  <c:v>0.62</c:v>
                </c:pt>
                <c:pt idx="20">
                  <c:v>0.75</c:v>
                </c:pt>
                <c:pt idx="21">
                  <c:v>0.83</c:v>
                </c:pt>
                <c:pt idx="22">
                  <c:v>0.91</c:v>
                </c:pt>
                <c:pt idx="23">
                  <c:v>1</c:v>
                </c:pt>
                <c:pt idx="24">
                  <c:v>0</c:v>
                </c:pt>
                <c:pt idx="25">
                  <c:v>8.3000000000000004E-2</c:v>
                </c:pt>
              </c:numCache>
            </c:numRef>
          </c:val>
          <c:extLst>
            <c:ext xmlns:c16="http://schemas.microsoft.com/office/drawing/2014/chart" uri="{C3380CC4-5D6E-409C-BE32-E72D297353CC}">
              <c16:uniqueId val="{00000000-198D-44B4-9CD3-CCDB39C638FA}"/>
            </c:ext>
          </c:extLst>
        </c:ser>
        <c:ser>
          <c:idx val="2"/>
          <c:order val="2"/>
          <c:tx>
            <c:strRef>
              <c:f>Data!$AN$5</c:f>
              <c:strCache>
                <c:ptCount val="1"/>
                <c:pt idx="0">
                  <c:v>Green Range</c:v>
                </c:pt>
              </c:strCache>
            </c:strRef>
          </c:tx>
          <c:spPr>
            <a:solidFill>
              <a:schemeClr val="accent3">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Data!$AN$19:$AN$66</c:f>
              <c:numCache>
                <c:formatCode>0%</c:formatCode>
                <c:ptCount val="26"/>
                <c:pt idx="0">
                  <c:v>1</c:v>
                </c:pt>
                <c:pt idx="1">
                  <c:v>0.91700000000000004</c:v>
                </c:pt>
                <c:pt idx="2">
                  <c:v>0.83399999999999996</c:v>
                </c:pt>
                <c:pt idx="3">
                  <c:v>0.751</c:v>
                </c:pt>
                <c:pt idx="4">
                  <c:v>0.66799999999999993</c:v>
                </c:pt>
                <c:pt idx="5">
                  <c:v>0.58499999999999996</c:v>
                </c:pt>
                <c:pt idx="6">
                  <c:v>0.5</c:v>
                </c:pt>
                <c:pt idx="7">
                  <c:v>0.38</c:v>
                </c:pt>
                <c:pt idx="8">
                  <c:v>0.25</c:v>
                </c:pt>
                <c:pt idx="9">
                  <c:v>0.17000000000000004</c:v>
                </c:pt>
                <c:pt idx="10">
                  <c:v>8.9999999999999969E-2</c:v>
                </c:pt>
                <c:pt idx="11">
                  <c:v>0</c:v>
                </c:pt>
                <c:pt idx="12">
                  <c:v>1</c:v>
                </c:pt>
                <c:pt idx="13">
                  <c:v>0.91700000000000004</c:v>
                </c:pt>
                <c:pt idx="14">
                  <c:v>0.83399999999999996</c:v>
                </c:pt>
                <c:pt idx="15">
                  <c:v>0.751</c:v>
                </c:pt>
                <c:pt idx="16">
                  <c:v>0.66799999999999993</c:v>
                </c:pt>
                <c:pt idx="17">
                  <c:v>0.58499999999999996</c:v>
                </c:pt>
                <c:pt idx="18">
                  <c:v>0.5</c:v>
                </c:pt>
                <c:pt idx="19">
                  <c:v>0.38</c:v>
                </c:pt>
                <c:pt idx="20">
                  <c:v>0.25</c:v>
                </c:pt>
                <c:pt idx="21">
                  <c:v>0.17000000000000004</c:v>
                </c:pt>
                <c:pt idx="22">
                  <c:v>8.9999999999999969E-2</c:v>
                </c:pt>
                <c:pt idx="23">
                  <c:v>0</c:v>
                </c:pt>
                <c:pt idx="24">
                  <c:v>1</c:v>
                </c:pt>
                <c:pt idx="25">
                  <c:v>0.91700000000000004</c:v>
                </c:pt>
              </c:numCache>
            </c:numRef>
          </c:val>
          <c:extLst>
            <c:ext xmlns:c16="http://schemas.microsoft.com/office/drawing/2014/chart" uri="{C3380CC4-5D6E-409C-BE32-E72D297353CC}">
              <c16:uniqueId val="{00000001-198D-44B4-9CD3-CCDB39C638FA}"/>
            </c:ext>
          </c:extLst>
        </c:ser>
        <c:dLbls>
          <c:showLegendKey val="0"/>
          <c:showVal val="0"/>
          <c:showCatName val="0"/>
          <c:showSerName val="0"/>
          <c:showPercent val="0"/>
          <c:showBubbleSize val="0"/>
        </c:dLbls>
        <c:axId val="98665984"/>
        <c:axId val="98667520"/>
      </c:areaChart>
      <c:lineChart>
        <c:grouping val="standard"/>
        <c:varyColors val="0"/>
        <c:ser>
          <c:idx val="0"/>
          <c:order val="1"/>
          <c:tx>
            <c:strRef>
              <c:f>Data!$AF$5</c:f>
              <c:strCache>
                <c:ptCount val="1"/>
                <c:pt idx="0">
                  <c:v>Percentage of signed off job plans: surgical specialties consultants</c:v>
                </c:pt>
              </c:strCache>
            </c:strRef>
          </c:tx>
          <c:spPr>
            <a:ln>
              <a:solidFill>
                <a:prstClr val="black"/>
              </a:solidFill>
            </a:ln>
          </c:spPr>
          <c:dPt>
            <c:idx val="3"/>
            <c:bubble3D val="0"/>
            <c:spPr>
              <a:ln>
                <a:noFill/>
              </a:ln>
            </c:spPr>
            <c:extLst>
              <c:ext xmlns:c16="http://schemas.microsoft.com/office/drawing/2014/chart" uri="{C3380CC4-5D6E-409C-BE32-E72D297353CC}">
                <c16:uniqueId val="{00000002-198D-44B4-9CD3-CCDB39C638FA}"/>
              </c:ext>
            </c:extLst>
          </c:dPt>
          <c:dPt>
            <c:idx val="18"/>
            <c:bubble3D val="0"/>
            <c:spPr>
              <a:ln>
                <a:noFill/>
              </a:ln>
            </c:spPr>
            <c:extLst>
              <c:ext xmlns:c16="http://schemas.microsoft.com/office/drawing/2014/chart" uri="{C3380CC4-5D6E-409C-BE32-E72D297353CC}">
                <c16:uniqueId val="{00000003-198D-44B4-9CD3-CCDB39C638FA}"/>
              </c:ext>
            </c:extLst>
          </c:dPt>
          <c:dPt>
            <c:idx val="26"/>
            <c:bubble3D val="0"/>
            <c:spPr>
              <a:ln>
                <a:noFill/>
              </a:ln>
            </c:spPr>
            <c:extLst>
              <c:ext xmlns:c16="http://schemas.microsoft.com/office/drawing/2014/chart" uri="{C3380CC4-5D6E-409C-BE32-E72D297353CC}">
                <c16:uniqueId val="{00000004-198D-44B4-9CD3-CCDB39C638FA}"/>
              </c:ext>
            </c:extLst>
          </c:dPt>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Data!$AF$19:$AF$66</c:f>
              <c:numCache>
                <c:formatCode>0.0%</c:formatCode>
                <c:ptCount val="26"/>
                <c:pt idx="6">
                  <c:v>0</c:v>
                </c:pt>
                <c:pt idx="8">
                  <c:v>0</c:v>
                </c:pt>
                <c:pt idx="11">
                  <c:v>0.33</c:v>
                </c:pt>
                <c:pt idx="18">
                  <c:v>0.61290322580645162</c:v>
                </c:pt>
                <c:pt idx="20">
                  <c:v>0.72131147540983609</c:v>
                </c:pt>
                <c:pt idx="23">
                  <c:v>0.68181818181818177</c:v>
                </c:pt>
              </c:numCache>
            </c:numRef>
          </c:val>
          <c:smooth val="0"/>
          <c:extLst>
            <c:ext xmlns:c16="http://schemas.microsoft.com/office/drawing/2014/chart" uri="{C3380CC4-5D6E-409C-BE32-E72D297353CC}">
              <c16:uniqueId val="{00000005-198D-44B4-9CD3-CCDB39C638FA}"/>
            </c:ext>
          </c:extLst>
        </c:ser>
        <c:dLbls>
          <c:showLegendKey val="0"/>
          <c:showVal val="0"/>
          <c:showCatName val="0"/>
          <c:showSerName val="0"/>
          <c:showPercent val="0"/>
          <c:showBubbleSize val="0"/>
        </c:dLbls>
        <c:marker val="1"/>
        <c:smooth val="0"/>
        <c:axId val="98665984"/>
        <c:axId val="98667520"/>
      </c:lineChart>
      <c:dateAx>
        <c:axId val="98665984"/>
        <c:scaling>
          <c:orientation val="minMax"/>
        </c:scaling>
        <c:delete val="0"/>
        <c:axPos val="b"/>
        <c:numFmt formatCode="mmm\-yy" sourceLinked="1"/>
        <c:majorTickMark val="out"/>
        <c:minorTickMark val="none"/>
        <c:tickLblPos val="nextTo"/>
        <c:txPr>
          <a:bodyPr rot="-5400000" vert="horz"/>
          <a:lstStyle/>
          <a:p>
            <a:pPr>
              <a:defRPr/>
            </a:pPr>
            <a:endParaRPr lang="en-US"/>
          </a:p>
        </c:txPr>
        <c:crossAx val="98667520"/>
        <c:crosses val="autoZero"/>
        <c:auto val="1"/>
        <c:lblOffset val="100"/>
        <c:baseTimeUnit val="months"/>
      </c:dateAx>
      <c:valAx>
        <c:axId val="98667520"/>
        <c:scaling>
          <c:orientation val="minMax"/>
          <c:max val="1"/>
        </c:scaling>
        <c:delete val="0"/>
        <c:axPos val="l"/>
        <c:numFmt formatCode="0%" sourceLinked="0"/>
        <c:majorTickMark val="out"/>
        <c:minorTickMark val="none"/>
        <c:tickLblPos val="nextTo"/>
        <c:crossAx val="98665984"/>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9100186649126E-2"/>
          <c:y val="3.7657613745557802E-2"/>
          <c:w val="0.94776849065764168"/>
          <c:h val="0.76802791227656808"/>
        </c:manualLayout>
      </c:layout>
      <c:areaChart>
        <c:grouping val="stacked"/>
        <c:varyColors val="0"/>
        <c:ser>
          <c:idx val="2"/>
          <c:order val="1"/>
          <c:tx>
            <c:strRef>
              <c:f>Data!$GE$5</c:f>
              <c:strCache>
                <c:ptCount val="1"/>
                <c:pt idx="0">
                  <c:v>HDU2&amp;3 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Data!$GE$7:$GE$66</c:f>
              <c:numCache>
                <c:formatCode>0.0%</c:formatCode>
                <c:ptCount val="38"/>
                <c:pt idx="0">
                  <c:v>0.625</c:v>
                </c:pt>
                <c:pt idx="1">
                  <c:v>0.625</c:v>
                </c:pt>
                <c:pt idx="2">
                  <c:v>0.625</c:v>
                </c:pt>
                <c:pt idx="3">
                  <c:v>0.625</c:v>
                </c:pt>
                <c:pt idx="4">
                  <c:v>0.625</c:v>
                </c:pt>
                <c:pt idx="5">
                  <c:v>0.625</c:v>
                </c:pt>
                <c:pt idx="6">
                  <c:v>0.625</c:v>
                </c:pt>
                <c:pt idx="7">
                  <c:v>0.625</c:v>
                </c:pt>
                <c:pt idx="8">
                  <c:v>0.625</c:v>
                </c:pt>
                <c:pt idx="9">
                  <c:v>0.625</c:v>
                </c:pt>
                <c:pt idx="10">
                  <c:v>0.625</c:v>
                </c:pt>
                <c:pt idx="11">
                  <c:v>0.625</c:v>
                </c:pt>
                <c:pt idx="12">
                  <c:v>0.625</c:v>
                </c:pt>
                <c:pt idx="13">
                  <c:v>0.625</c:v>
                </c:pt>
                <c:pt idx="14">
                  <c:v>0.625</c:v>
                </c:pt>
                <c:pt idx="15">
                  <c:v>0.625</c:v>
                </c:pt>
                <c:pt idx="16">
                  <c:v>0.625</c:v>
                </c:pt>
                <c:pt idx="17">
                  <c:v>0.625</c:v>
                </c:pt>
                <c:pt idx="18">
                  <c:v>0.625</c:v>
                </c:pt>
                <c:pt idx="19">
                  <c:v>0.625</c:v>
                </c:pt>
                <c:pt idx="20">
                  <c:v>0.625</c:v>
                </c:pt>
                <c:pt idx="21">
                  <c:v>0.625</c:v>
                </c:pt>
                <c:pt idx="22">
                  <c:v>0.625</c:v>
                </c:pt>
                <c:pt idx="23">
                  <c:v>0.625</c:v>
                </c:pt>
                <c:pt idx="24">
                  <c:v>0.625</c:v>
                </c:pt>
                <c:pt idx="25">
                  <c:v>0.625</c:v>
                </c:pt>
                <c:pt idx="26">
                  <c:v>0.625</c:v>
                </c:pt>
                <c:pt idx="27">
                  <c:v>0.625</c:v>
                </c:pt>
                <c:pt idx="28">
                  <c:v>0.625</c:v>
                </c:pt>
                <c:pt idx="29">
                  <c:v>0.625</c:v>
                </c:pt>
                <c:pt idx="30">
                  <c:v>0.625</c:v>
                </c:pt>
                <c:pt idx="31">
                  <c:v>0.625</c:v>
                </c:pt>
                <c:pt idx="32">
                  <c:v>0.625</c:v>
                </c:pt>
                <c:pt idx="33">
                  <c:v>0.625</c:v>
                </c:pt>
                <c:pt idx="34">
                  <c:v>0.625</c:v>
                </c:pt>
                <c:pt idx="35">
                  <c:v>0.625</c:v>
                </c:pt>
                <c:pt idx="36">
                  <c:v>0.625</c:v>
                </c:pt>
                <c:pt idx="37">
                  <c:v>0.625</c:v>
                </c:pt>
              </c:numCache>
            </c:numRef>
          </c:val>
          <c:extLst>
            <c:ext xmlns:c16="http://schemas.microsoft.com/office/drawing/2014/chart" uri="{C3380CC4-5D6E-409C-BE32-E72D297353CC}">
              <c16:uniqueId val="{00000000-FD8A-490D-A154-F89138655219}"/>
            </c:ext>
          </c:extLst>
        </c:ser>
        <c:ser>
          <c:idx val="4"/>
          <c:order val="2"/>
          <c:tx>
            <c:strRef>
              <c:f>Data!$GF$5</c:f>
              <c:strCache>
                <c:ptCount val="1"/>
                <c:pt idx="0">
                  <c:v>HDU 2&amp;3 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Data!$GF$7:$GF$66</c:f>
              <c:numCache>
                <c:formatCode>0.0%</c:formatCode>
                <c:ptCount val="38"/>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numCache>
            </c:numRef>
          </c:val>
          <c:extLst>
            <c:ext xmlns:c16="http://schemas.microsoft.com/office/drawing/2014/chart" uri="{C3380CC4-5D6E-409C-BE32-E72D297353CC}">
              <c16:uniqueId val="{00000001-FD8A-490D-A154-F89138655219}"/>
            </c:ext>
          </c:extLst>
        </c:ser>
        <c:ser>
          <c:idx val="3"/>
          <c:order val="3"/>
          <c:tx>
            <c:strRef>
              <c:f>Data!$GG$5</c:f>
              <c:strCache>
                <c:ptCount val="1"/>
                <c:pt idx="0">
                  <c:v>HDU 2&amp;3 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Data!$GG$7:$GG$66</c:f>
              <c:numCache>
                <c:formatCode>0.0%</c:formatCode>
                <c:ptCount val="38"/>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numCache>
            </c:numRef>
          </c:val>
          <c:extLst>
            <c:ext xmlns:c16="http://schemas.microsoft.com/office/drawing/2014/chart" uri="{C3380CC4-5D6E-409C-BE32-E72D297353CC}">
              <c16:uniqueId val="{00000002-FD8A-490D-A154-F89138655219}"/>
            </c:ext>
          </c:extLst>
        </c:ser>
        <c:ser>
          <c:idx val="1"/>
          <c:order val="4"/>
          <c:tx>
            <c:strRef>
              <c:f>Data!$GH$5</c:f>
              <c:strCache>
                <c:ptCount val="1"/>
                <c:pt idx="0">
                  <c:v>HDU 2&amp;3 Red Range</c:v>
                </c:pt>
              </c:strCache>
            </c:strRef>
          </c:tx>
          <c:spPr>
            <a:solidFill>
              <a:schemeClr val="accent2">
                <a:lumMod val="40000"/>
                <a:lumOff val="60000"/>
              </a:schemeClr>
            </a:solidFill>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Data!$GH$7:$GH$66</c:f>
              <c:numCache>
                <c:formatCode>0.0%</c:formatCode>
                <c:ptCount val="38"/>
                <c:pt idx="0">
                  <c:v>0.125</c:v>
                </c:pt>
                <c:pt idx="1">
                  <c:v>0.125</c:v>
                </c:pt>
                <c:pt idx="2">
                  <c:v>0.125</c:v>
                </c:pt>
                <c:pt idx="3">
                  <c:v>0.125</c:v>
                </c:pt>
                <c:pt idx="4">
                  <c:v>0.125</c:v>
                </c:pt>
                <c:pt idx="5">
                  <c:v>0.125</c:v>
                </c:pt>
                <c:pt idx="6">
                  <c:v>0.125</c:v>
                </c:pt>
                <c:pt idx="7">
                  <c:v>0.125</c:v>
                </c:pt>
                <c:pt idx="8">
                  <c:v>0.125</c:v>
                </c:pt>
                <c:pt idx="9">
                  <c:v>0.125</c:v>
                </c:pt>
                <c:pt idx="10">
                  <c:v>0.125</c:v>
                </c:pt>
                <c:pt idx="11">
                  <c:v>0.125</c:v>
                </c:pt>
                <c:pt idx="12">
                  <c:v>0.125</c:v>
                </c:pt>
                <c:pt idx="13">
                  <c:v>0.125</c:v>
                </c:pt>
                <c:pt idx="14">
                  <c:v>0.125</c:v>
                </c:pt>
                <c:pt idx="15">
                  <c:v>0.125</c:v>
                </c:pt>
                <c:pt idx="16">
                  <c:v>0.125</c:v>
                </c:pt>
                <c:pt idx="17">
                  <c:v>0.125</c:v>
                </c:pt>
                <c:pt idx="18">
                  <c:v>0.125</c:v>
                </c:pt>
                <c:pt idx="19">
                  <c:v>0.125</c:v>
                </c:pt>
                <c:pt idx="20">
                  <c:v>0.125</c:v>
                </c:pt>
                <c:pt idx="21">
                  <c:v>0.125</c:v>
                </c:pt>
                <c:pt idx="22">
                  <c:v>0.125</c:v>
                </c:pt>
                <c:pt idx="23">
                  <c:v>0.125</c:v>
                </c:pt>
                <c:pt idx="24">
                  <c:v>0.125</c:v>
                </c:pt>
                <c:pt idx="25">
                  <c:v>0.125</c:v>
                </c:pt>
                <c:pt idx="26">
                  <c:v>0.125</c:v>
                </c:pt>
                <c:pt idx="27">
                  <c:v>0.125</c:v>
                </c:pt>
                <c:pt idx="28">
                  <c:v>0.125</c:v>
                </c:pt>
                <c:pt idx="29">
                  <c:v>0.125</c:v>
                </c:pt>
                <c:pt idx="30">
                  <c:v>0.125</c:v>
                </c:pt>
                <c:pt idx="31">
                  <c:v>0.125</c:v>
                </c:pt>
                <c:pt idx="32">
                  <c:v>0.125</c:v>
                </c:pt>
                <c:pt idx="33">
                  <c:v>0.125</c:v>
                </c:pt>
                <c:pt idx="34">
                  <c:v>0.125</c:v>
                </c:pt>
                <c:pt idx="35">
                  <c:v>0.125</c:v>
                </c:pt>
                <c:pt idx="36">
                  <c:v>0.125</c:v>
                </c:pt>
                <c:pt idx="37">
                  <c:v>0.125</c:v>
                </c:pt>
              </c:numCache>
            </c:numRef>
          </c:val>
          <c:extLst>
            <c:ext xmlns:c16="http://schemas.microsoft.com/office/drawing/2014/chart" uri="{C3380CC4-5D6E-409C-BE32-E72D297353CC}">
              <c16:uniqueId val="{00000003-FD8A-490D-A154-F89138655219}"/>
            </c:ext>
          </c:extLst>
        </c:ser>
        <c:dLbls>
          <c:showLegendKey val="0"/>
          <c:showVal val="0"/>
          <c:showCatName val="0"/>
          <c:showSerName val="0"/>
          <c:showPercent val="0"/>
          <c:showBubbleSize val="0"/>
        </c:dLbls>
        <c:axId val="114317568"/>
        <c:axId val="114339840"/>
      </c:areaChart>
      <c:lineChart>
        <c:grouping val="standard"/>
        <c:varyColors val="0"/>
        <c:ser>
          <c:idx val="0"/>
          <c:order val="0"/>
          <c:tx>
            <c:strRef>
              <c:f>Data!$GI$5</c:f>
              <c:strCache>
                <c:ptCount val="1"/>
                <c:pt idx="0">
                  <c:v>HDU3</c:v>
                </c:pt>
              </c:strCache>
            </c:strRef>
          </c:tx>
          <c:spPr>
            <a:ln>
              <a:solidFill>
                <a:sysClr val="windowText" lastClr="000000"/>
              </a:solidFill>
            </a:ln>
          </c:spPr>
          <c:marker>
            <c:symbol val="diamond"/>
            <c:size val="5"/>
          </c:marker>
          <c:dLbls>
            <c:dLbl>
              <c:idx val="18"/>
              <c:layout>
                <c:manualLayout>
                  <c:x val="-1.9845420196872993E-2"/>
                  <c:y val="-0.19059263800348428"/>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D8A-490D-A154-F89138655219}"/>
                </c:ext>
              </c:extLst>
            </c:dLbl>
            <c:dLbl>
              <c:idx val="19"/>
              <c:layout>
                <c:manualLayout>
                  <c:x val="-3.1103221293465946E-2"/>
                  <c:y val="-3.9809257010272542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D8A-490D-A154-F89138655219}"/>
                </c:ext>
              </c:extLst>
            </c:dLbl>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Data!$GI$7:$GI$66</c:f>
              <c:numCache>
                <c:formatCode>0.0%</c:formatCode>
                <c:ptCount val="38"/>
                <c:pt idx="0">
                  <c:v>0.622</c:v>
                </c:pt>
                <c:pt idx="1">
                  <c:v>0.83599999999999997</c:v>
                </c:pt>
                <c:pt idx="2">
                  <c:v>0.75600000000000001</c:v>
                </c:pt>
                <c:pt idx="3">
                  <c:v>0.73099999999999998</c:v>
                </c:pt>
                <c:pt idx="4">
                  <c:v>0.77</c:v>
                </c:pt>
                <c:pt idx="5">
                  <c:v>0.71</c:v>
                </c:pt>
                <c:pt idx="6">
                  <c:v>0.72899999999999998</c:v>
                </c:pt>
                <c:pt idx="7">
                  <c:v>0.82099999999999995</c:v>
                </c:pt>
                <c:pt idx="8">
                  <c:v>0.8</c:v>
                </c:pt>
                <c:pt idx="9">
                  <c:v>0.69799999999999995</c:v>
                </c:pt>
                <c:pt idx="10">
                  <c:v>0.69299999999999995</c:v>
                </c:pt>
                <c:pt idx="11">
                  <c:v>0.80100000000000005</c:v>
                </c:pt>
                <c:pt idx="12">
                  <c:v>0.79600000000000004</c:v>
                </c:pt>
                <c:pt idx="13">
                  <c:v>0.745</c:v>
                </c:pt>
                <c:pt idx="14">
                  <c:v>0.71199999999999997</c:v>
                </c:pt>
                <c:pt idx="15">
                  <c:v>0.78600000000000003</c:v>
                </c:pt>
                <c:pt idx="16">
                  <c:v>0.71899999999999997</c:v>
                </c:pt>
                <c:pt idx="17">
                  <c:v>0.88800000000000001</c:v>
                </c:pt>
                <c:pt idx="18">
                  <c:v>0.7</c:v>
                </c:pt>
                <c:pt idx="19">
                  <c:v>0.92200000000000004</c:v>
                </c:pt>
                <c:pt idx="20">
                  <c:v>0.63800000000000001</c:v>
                </c:pt>
                <c:pt idx="21">
                  <c:v>0.83099999999999996</c:v>
                </c:pt>
                <c:pt idx="22">
                  <c:v>0.78500000000000003</c:v>
                </c:pt>
                <c:pt idx="23">
                  <c:v>0.84899999999999998</c:v>
                </c:pt>
                <c:pt idx="24">
                  <c:v>0.78800000000000003</c:v>
                </c:pt>
                <c:pt idx="25">
                  <c:v>0.86</c:v>
                </c:pt>
                <c:pt idx="26">
                  <c:v>0.82299999999999995</c:v>
                </c:pt>
                <c:pt idx="27">
                  <c:v>0.73899999999999999</c:v>
                </c:pt>
                <c:pt idx="28">
                  <c:v>0.80300000000000005</c:v>
                </c:pt>
                <c:pt idx="29">
                  <c:v>0.72199999999999998</c:v>
                </c:pt>
                <c:pt idx="30">
                  <c:v>0.82499999999999996</c:v>
                </c:pt>
                <c:pt idx="31">
                  <c:v>0.80600000000000005</c:v>
                </c:pt>
                <c:pt idx="32">
                  <c:v>0.66</c:v>
                </c:pt>
                <c:pt idx="33">
                  <c:v>0.64100000000000001</c:v>
                </c:pt>
                <c:pt idx="34">
                  <c:v>0.73899999999999999</c:v>
                </c:pt>
                <c:pt idx="35">
                  <c:v>0.83299999999999996</c:v>
                </c:pt>
                <c:pt idx="36">
                  <c:v>0.77900000000000003</c:v>
                </c:pt>
                <c:pt idx="37">
                  <c:v>0.81100000000000005</c:v>
                </c:pt>
              </c:numCache>
            </c:numRef>
          </c:val>
          <c:smooth val="0"/>
          <c:extLst>
            <c:ext xmlns:c16="http://schemas.microsoft.com/office/drawing/2014/chart" uri="{C3380CC4-5D6E-409C-BE32-E72D297353CC}">
              <c16:uniqueId val="{00000006-FD8A-490D-A154-F89138655219}"/>
            </c:ext>
          </c:extLst>
        </c:ser>
        <c:dLbls>
          <c:showLegendKey val="0"/>
          <c:showVal val="0"/>
          <c:showCatName val="0"/>
          <c:showSerName val="0"/>
          <c:showPercent val="0"/>
          <c:showBubbleSize val="0"/>
        </c:dLbls>
        <c:marker val="1"/>
        <c:smooth val="0"/>
        <c:axId val="114317568"/>
        <c:axId val="114339840"/>
      </c:lineChart>
      <c:dateAx>
        <c:axId val="114317568"/>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4339840"/>
        <c:crosses val="autoZero"/>
        <c:auto val="1"/>
        <c:lblOffset val="100"/>
        <c:baseTimeUnit val="months"/>
      </c:dateAx>
      <c:valAx>
        <c:axId val="114339840"/>
        <c:scaling>
          <c:orientation val="minMax"/>
          <c:max val="0.95000000000000062"/>
          <c:min val="0.60000000000000064"/>
        </c:scaling>
        <c:delete val="0"/>
        <c:axPos val="l"/>
        <c:numFmt formatCode="0%" sourceLinked="0"/>
        <c:majorTickMark val="out"/>
        <c:minorTickMark val="none"/>
        <c:tickLblPos val="nextTo"/>
        <c:crossAx val="114317568"/>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30843244035284E-2"/>
          <c:y val="4.2522063517048833E-2"/>
          <c:w val="0.94767116113751393"/>
          <c:h val="0.74412162625434775"/>
        </c:manualLayout>
      </c:layout>
      <c:areaChart>
        <c:grouping val="stacked"/>
        <c:varyColors val="0"/>
        <c:ser>
          <c:idx val="1"/>
          <c:order val="1"/>
          <c:tx>
            <c:strRef>
              <c:f>Data!$GM$5</c:f>
              <c:strCache>
                <c:ptCount val="1"/>
                <c:pt idx="0">
                  <c:v>Red Range</c:v>
                </c:pt>
              </c:strCache>
            </c:strRef>
          </c:tx>
          <c:spPr>
            <a:solidFill>
              <a:schemeClr val="accent2">
                <a:lumMod val="40000"/>
                <a:lumOff val="60000"/>
              </a:schemeClr>
            </a:solidFill>
            <a:ln>
              <a:noFill/>
            </a:ln>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Data!$GM$19:$GM$66</c:f>
              <c:numCache>
                <c:formatCode>0.0%</c:formatCode>
                <c:ptCount val="26"/>
                <c:pt idx="0">
                  <c:v>0.9</c:v>
                </c:pt>
                <c:pt idx="1">
                  <c:v>0.9</c:v>
                </c:pt>
                <c:pt idx="2">
                  <c:v>0.9</c:v>
                </c:pt>
                <c:pt idx="3">
                  <c:v>0.9</c:v>
                </c:pt>
                <c:pt idx="4">
                  <c:v>0.9</c:v>
                </c:pt>
                <c:pt idx="5">
                  <c:v>0.9</c:v>
                </c:pt>
                <c:pt idx="6">
                  <c:v>0.9</c:v>
                </c:pt>
                <c:pt idx="7">
                  <c:v>0.9</c:v>
                </c:pt>
                <c:pt idx="8">
                  <c:v>0.9</c:v>
                </c:pt>
                <c:pt idx="9">
                  <c:v>0.9</c:v>
                </c:pt>
                <c:pt idx="10">
                  <c:v>0.9</c:v>
                </c:pt>
                <c:pt idx="11">
                  <c:v>0.9</c:v>
                </c:pt>
                <c:pt idx="12">
                  <c:v>0.9</c:v>
                </c:pt>
                <c:pt idx="13">
                  <c:v>0.9</c:v>
                </c:pt>
                <c:pt idx="14">
                  <c:v>0.9</c:v>
                </c:pt>
                <c:pt idx="15">
                  <c:v>0.9</c:v>
                </c:pt>
                <c:pt idx="16">
                  <c:v>0.9</c:v>
                </c:pt>
                <c:pt idx="17">
                  <c:v>0.9</c:v>
                </c:pt>
                <c:pt idx="18">
                  <c:v>0.9</c:v>
                </c:pt>
                <c:pt idx="19">
                  <c:v>0.9</c:v>
                </c:pt>
                <c:pt idx="20">
                  <c:v>0.9</c:v>
                </c:pt>
                <c:pt idx="21">
                  <c:v>0.9</c:v>
                </c:pt>
                <c:pt idx="22">
                  <c:v>0.9</c:v>
                </c:pt>
                <c:pt idx="23">
                  <c:v>0.9</c:v>
                </c:pt>
                <c:pt idx="24">
                  <c:v>0.9</c:v>
                </c:pt>
                <c:pt idx="25">
                  <c:v>0.9</c:v>
                </c:pt>
              </c:numCache>
            </c:numRef>
          </c:val>
          <c:extLst>
            <c:ext xmlns:c16="http://schemas.microsoft.com/office/drawing/2014/chart" uri="{C3380CC4-5D6E-409C-BE32-E72D297353CC}">
              <c16:uniqueId val="{00000000-E263-46D1-96AE-C17C10EEEBD4}"/>
            </c:ext>
          </c:extLst>
        </c:ser>
        <c:ser>
          <c:idx val="2"/>
          <c:order val="2"/>
          <c:tx>
            <c:strRef>
              <c:f>Data!$GN$5</c:f>
              <c:strCache>
                <c:ptCount val="1"/>
                <c:pt idx="0">
                  <c:v>Green Range</c:v>
                </c:pt>
              </c:strCache>
            </c:strRef>
          </c:tx>
          <c:spPr>
            <a:solidFill>
              <a:schemeClr val="accent3">
                <a:lumMod val="40000"/>
                <a:lumOff val="60000"/>
              </a:schemeClr>
            </a:solidFill>
            <a:ln>
              <a:noFill/>
            </a:ln>
          </c:spPr>
          <c:cat>
            <c:numRef>
              <c:f>Data!$A$19:$A$42</c:f>
              <c:numCache>
                <c:formatCode>mmm\-yy</c:formatCode>
                <c:ptCount val="24"/>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numCache>
            </c:numRef>
          </c:cat>
          <c:val>
            <c:numRef>
              <c:f>Data!$GN$19:$GN$66</c:f>
              <c:numCache>
                <c:formatCode>0.0%</c:formatCode>
                <c:ptCount val="2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numCache>
            </c:numRef>
          </c:val>
          <c:extLst>
            <c:ext xmlns:c16="http://schemas.microsoft.com/office/drawing/2014/chart" uri="{C3380CC4-5D6E-409C-BE32-E72D297353CC}">
              <c16:uniqueId val="{00000001-E263-46D1-96AE-C17C10EEEBD4}"/>
            </c:ext>
          </c:extLst>
        </c:ser>
        <c:dLbls>
          <c:showLegendKey val="0"/>
          <c:showVal val="0"/>
          <c:showCatName val="0"/>
          <c:showSerName val="0"/>
          <c:showPercent val="0"/>
          <c:showBubbleSize val="0"/>
        </c:dLbls>
        <c:axId val="115441664"/>
        <c:axId val="115443200"/>
      </c:areaChart>
      <c:lineChart>
        <c:grouping val="standard"/>
        <c:varyColors val="0"/>
        <c:ser>
          <c:idx val="0"/>
          <c:order val="0"/>
          <c:tx>
            <c:strRef>
              <c:f>Data!$GO$5</c:f>
              <c:strCache>
                <c:ptCount val="1"/>
                <c:pt idx="0">
                  <c:v>Stage of treatment guarantee - New outpatients (heart and lung only) % 12 weeks</c:v>
                </c:pt>
              </c:strCache>
            </c:strRef>
          </c:tx>
          <c:spPr>
            <a:ln>
              <a:solidFill>
                <a:sysClr val="windowText" lastClr="000000"/>
              </a:solidFill>
            </a:ln>
          </c:spPr>
          <c:dLbls>
            <c:spPr>
              <a:noFill/>
              <a:ln>
                <a:noFill/>
              </a:ln>
              <a:effectLst/>
            </c:spPr>
            <c:txPr>
              <a:bodyPr rot="-5400000" vert="horz"/>
              <a:lstStyle/>
              <a:p>
                <a:pPr>
                  <a:defRPr sz="1000"/>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Data!$GO$19:$GO$66</c:f>
              <c:numCache>
                <c:formatCode>0.0%</c:formatCode>
                <c:ptCount val="26"/>
                <c:pt idx="0">
                  <c:v>1</c:v>
                </c:pt>
                <c:pt idx="1">
                  <c:v>1</c:v>
                </c:pt>
                <c:pt idx="2">
                  <c:v>0.99099999999999999</c:v>
                </c:pt>
                <c:pt idx="3">
                  <c:v>1</c:v>
                </c:pt>
                <c:pt idx="4">
                  <c:v>1</c:v>
                </c:pt>
                <c:pt idx="5">
                  <c:v>1</c:v>
                </c:pt>
                <c:pt idx="6">
                  <c:v>0.995</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0.96699999999999997</c:v>
                </c:pt>
                <c:pt idx="23">
                  <c:v>0.95884773662551437</c:v>
                </c:pt>
                <c:pt idx="24">
                  <c:v>0.98557692307692313</c:v>
                </c:pt>
                <c:pt idx="25">
                  <c:v>0.95599999999999996</c:v>
                </c:pt>
              </c:numCache>
            </c:numRef>
          </c:val>
          <c:smooth val="0"/>
          <c:extLst>
            <c:ext xmlns:c16="http://schemas.microsoft.com/office/drawing/2014/chart" uri="{C3380CC4-5D6E-409C-BE32-E72D297353CC}">
              <c16:uniqueId val="{00000002-E263-46D1-96AE-C17C10EEEBD4}"/>
            </c:ext>
          </c:extLst>
        </c:ser>
        <c:dLbls>
          <c:showLegendKey val="0"/>
          <c:showVal val="0"/>
          <c:showCatName val="0"/>
          <c:showSerName val="0"/>
          <c:showPercent val="0"/>
          <c:showBubbleSize val="0"/>
        </c:dLbls>
        <c:marker val="1"/>
        <c:smooth val="0"/>
        <c:axId val="115441664"/>
        <c:axId val="115443200"/>
      </c:lineChart>
      <c:dateAx>
        <c:axId val="115441664"/>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5443200"/>
        <c:crosses val="autoZero"/>
        <c:auto val="1"/>
        <c:lblOffset val="100"/>
        <c:baseTimeUnit val="months"/>
      </c:dateAx>
      <c:valAx>
        <c:axId val="115443200"/>
        <c:scaling>
          <c:orientation val="minMax"/>
          <c:max val="1"/>
          <c:min val="0.8"/>
        </c:scaling>
        <c:delete val="0"/>
        <c:axPos val="l"/>
        <c:numFmt formatCode="0%" sourceLinked="0"/>
        <c:majorTickMark val="out"/>
        <c:minorTickMark val="none"/>
        <c:tickLblPos val="nextTo"/>
        <c:crossAx val="115441664"/>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8352150211992736"/>
        </c:manualLayout>
      </c:layout>
      <c:barChart>
        <c:barDir val="col"/>
        <c:grouping val="stacked"/>
        <c:varyColors val="0"/>
        <c:ser>
          <c:idx val="2"/>
          <c:order val="1"/>
          <c:tx>
            <c:strRef>
              <c:f>Data!$GX$5</c:f>
              <c:strCache>
                <c:ptCount val="1"/>
                <c:pt idx="0">
                  <c:v>Red Range</c:v>
                </c:pt>
              </c:strCache>
            </c:strRef>
          </c:tx>
          <c:spPr>
            <a:solidFill>
              <a:schemeClr val="accent2">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Data!$GX$19:$GX$66</c:f>
              <c:numCache>
                <c:formatCode>0.0%</c:formatCode>
                <c:ptCount val="26"/>
                <c:pt idx="12">
                  <c:v>0.7</c:v>
                </c:pt>
                <c:pt idx="13">
                  <c:v>0.7</c:v>
                </c:pt>
                <c:pt idx="14">
                  <c:v>0.7</c:v>
                </c:pt>
                <c:pt idx="15">
                  <c:v>0.7</c:v>
                </c:pt>
                <c:pt idx="16">
                  <c:v>0.7</c:v>
                </c:pt>
                <c:pt idx="17">
                  <c:v>0.7</c:v>
                </c:pt>
                <c:pt idx="18">
                  <c:v>0.75</c:v>
                </c:pt>
                <c:pt idx="19">
                  <c:v>0.75</c:v>
                </c:pt>
                <c:pt idx="20">
                  <c:v>0.75</c:v>
                </c:pt>
                <c:pt idx="21">
                  <c:v>0.75</c:v>
                </c:pt>
                <c:pt idx="22">
                  <c:v>0.75</c:v>
                </c:pt>
                <c:pt idx="23">
                  <c:v>0.75</c:v>
                </c:pt>
                <c:pt idx="24">
                  <c:v>0.75</c:v>
                </c:pt>
                <c:pt idx="25">
                  <c:v>0.75</c:v>
                </c:pt>
              </c:numCache>
            </c:numRef>
          </c:val>
          <c:extLst>
            <c:ext xmlns:c16="http://schemas.microsoft.com/office/drawing/2014/chart" uri="{C3380CC4-5D6E-409C-BE32-E72D297353CC}">
              <c16:uniqueId val="{00000000-CF3F-4EA9-886F-8F1CC8DE71B5}"/>
            </c:ext>
          </c:extLst>
        </c:ser>
        <c:ser>
          <c:idx val="3"/>
          <c:order val="2"/>
          <c:tx>
            <c:strRef>
              <c:f>Data!$GY$5</c:f>
              <c:strCache>
                <c:ptCount val="1"/>
                <c:pt idx="0">
                  <c:v>Green Range</c:v>
                </c:pt>
              </c:strCache>
            </c:strRef>
          </c:tx>
          <c:spPr>
            <a:solidFill>
              <a:schemeClr val="accent3">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Data!$GY$19:$GY$66</c:f>
              <c:numCache>
                <c:formatCode>0.0%</c:formatCode>
                <c:ptCount val="26"/>
                <c:pt idx="12">
                  <c:v>0.3</c:v>
                </c:pt>
                <c:pt idx="13">
                  <c:v>0.3</c:v>
                </c:pt>
                <c:pt idx="14">
                  <c:v>0.3</c:v>
                </c:pt>
                <c:pt idx="15">
                  <c:v>0.3</c:v>
                </c:pt>
                <c:pt idx="16">
                  <c:v>0.3</c:v>
                </c:pt>
                <c:pt idx="17">
                  <c:v>0.3</c:v>
                </c:pt>
                <c:pt idx="18">
                  <c:v>0.25</c:v>
                </c:pt>
                <c:pt idx="19">
                  <c:v>0.25</c:v>
                </c:pt>
                <c:pt idx="20">
                  <c:v>0.25</c:v>
                </c:pt>
                <c:pt idx="21">
                  <c:v>0.25</c:v>
                </c:pt>
                <c:pt idx="22">
                  <c:v>0.25</c:v>
                </c:pt>
                <c:pt idx="23">
                  <c:v>0.25</c:v>
                </c:pt>
                <c:pt idx="24">
                  <c:v>0.25</c:v>
                </c:pt>
                <c:pt idx="25">
                  <c:v>0.25</c:v>
                </c:pt>
              </c:numCache>
            </c:numRef>
          </c:val>
          <c:extLst>
            <c:ext xmlns:c16="http://schemas.microsoft.com/office/drawing/2014/chart" uri="{C3380CC4-5D6E-409C-BE32-E72D297353CC}">
              <c16:uniqueId val="{00000001-CF3F-4EA9-886F-8F1CC8DE71B5}"/>
            </c:ext>
          </c:extLst>
        </c:ser>
        <c:dLbls>
          <c:showLegendKey val="0"/>
          <c:showVal val="0"/>
          <c:showCatName val="0"/>
          <c:showSerName val="0"/>
          <c:showPercent val="0"/>
          <c:showBubbleSize val="0"/>
        </c:dLbls>
        <c:gapWidth val="0"/>
        <c:overlap val="100"/>
        <c:axId val="115577216"/>
        <c:axId val="115578752"/>
      </c:barChart>
      <c:lineChart>
        <c:grouping val="standard"/>
        <c:varyColors val="0"/>
        <c:ser>
          <c:idx val="0"/>
          <c:order val="0"/>
          <c:tx>
            <c:strRef>
              <c:f>Data!$GW$5</c:f>
              <c:strCache>
                <c:ptCount val="1"/>
                <c:pt idx="0">
                  <c:v>Orthopaedic DoSA</c:v>
                </c:pt>
              </c:strCache>
            </c:strRef>
          </c:tx>
          <c:spPr>
            <a:ln>
              <a:solidFill>
                <a:schemeClr val="tx1"/>
              </a:solidFill>
            </a:ln>
          </c:spPr>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Data!$GW$19:$GW$66</c:f>
              <c:numCache>
                <c:formatCode>0.0%</c:formatCode>
                <c:ptCount val="26"/>
                <c:pt idx="0">
                  <c:v>0.51502145922746778</c:v>
                </c:pt>
                <c:pt idx="1">
                  <c:v>0.53289473684210531</c:v>
                </c:pt>
                <c:pt idx="2">
                  <c:v>0.51324503311258274</c:v>
                </c:pt>
                <c:pt idx="3">
                  <c:v>0.45299145299145299</c:v>
                </c:pt>
                <c:pt idx="4">
                  <c:v>0.54093567251461994</c:v>
                </c:pt>
                <c:pt idx="5">
                  <c:v>0.52767527675276749</c:v>
                </c:pt>
                <c:pt idx="6">
                  <c:v>0.53795379537953791</c:v>
                </c:pt>
                <c:pt idx="7">
                  <c:v>0.56122448979591832</c:v>
                </c:pt>
                <c:pt idx="8">
                  <c:v>0.52631578947368418</c:v>
                </c:pt>
                <c:pt idx="9">
                  <c:v>0.53054662379421225</c:v>
                </c:pt>
                <c:pt idx="10">
                  <c:v>0.56153846153846154</c:v>
                </c:pt>
                <c:pt idx="11">
                  <c:v>0.60074626865671643</c:v>
                </c:pt>
                <c:pt idx="12">
                  <c:v>0.5709342560553633</c:v>
                </c:pt>
                <c:pt idx="13">
                  <c:v>0.59076923076923082</c:v>
                </c:pt>
                <c:pt idx="14">
                  <c:v>0.60424028268551233</c:v>
                </c:pt>
                <c:pt idx="15">
                  <c:v>0.53401360544217691</c:v>
                </c:pt>
                <c:pt idx="16">
                  <c:v>0.51692307692307693</c:v>
                </c:pt>
                <c:pt idx="17">
                  <c:v>0.55000000000000004</c:v>
                </c:pt>
                <c:pt idx="18">
                  <c:v>0.56151419558359617</c:v>
                </c:pt>
                <c:pt idx="19">
                  <c:v>0.56999999999999995</c:v>
                </c:pt>
                <c:pt idx="20">
                  <c:v>0.52692307692307694</c:v>
                </c:pt>
                <c:pt idx="21">
                  <c:v>0.50166112956810627</c:v>
                </c:pt>
                <c:pt idx="22">
                  <c:v>0.52962962962962967</c:v>
                </c:pt>
                <c:pt idx="23">
                  <c:v>0.56122448979591832</c:v>
                </c:pt>
                <c:pt idx="24">
                  <c:v>0.59426229508196726</c:v>
                </c:pt>
                <c:pt idx="25">
                  <c:v>0.54426229508196722</c:v>
                </c:pt>
              </c:numCache>
            </c:numRef>
          </c:val>
          <c:smooth val="0"/>
          <c:extLst>
            <c:ext xmlns:c16="http://schemas.microsoft.com/office/drawing/2014/chart" uri="{C3380CC4-5D6E-409C-BE32-E72D297353CC}">
              <c16:uniqueId val="{00000002-CF3F-4EA9-886F-8F1CC8DE71B5}"/>
            </c:ext>
          </c:extLst>
        </c:ser>
        <c:dLbls>
          <c:showLegendKey val="0"/>
          <c:showVal val="0"/>
          <c:showCatName val="0"/>
          <c:showSerName val="0"/>
          <c:showPercent val="0"/>
          <c:showBubbleSize val="0"/>
        </c:dLbls>
        <c:marker val="1"/>
        <c:smooth val="0"/>
        <c:axId val="115577216"/>
        <c:axId val="115578752"/>
      </c:lineChart>
      <c:dateAx>
        <c:axId val="115577216"/>
        <c:scaling>
          <c:orientation val="minMax"/>
        </c:scaling>
        <c:delete val="0"/>
        <c:axPos val="b"/>
        <c:numFmt formatCode="mmm\-yy" sourceLinked="1"/>
        <c:majorTickMark val="out"/>
        <c:minorTickMark val="none"/>
        <c:tickLblPos val="nextTo"/>
        <c:txPr>
          <a:bodyPr/>
          <a:lstStyle/>
          <a:p>
            <a:pPr>
              <a:defRPr sz="800"/>
            </a:pPr>
            <a:endParaRPr lang="en-US"/>
          </a:p>
        </c:txPr>
        <c:crossAx val="115578752"/>
        <c:crosses val="autoZero"/>
        <c:auto val="1"/>
        <c:lblOffset val="100"/>
        <c:baseTimeUnit val="months"/>
      </c:dateAx>
      <c:valAx>
        <c:axId val="115578752"/>
        <c:scaling>
          <c:orientation val="minMax"/>
          <c:max val="1"/>
          <c:min val="0"/>
        </c:scaling>
        <c:delete val="0"/>
        <c:axPos val="l"/>
        <c:numFmt formatCode="0%" sourceLinked="0"/>
        <c:majorTickMark val="out"/>
        <c:minorTickMark val="none"/>
        <c:tickLblPos val="nextTo"/>
        <c:crossAx val="115577216"/>
        <c:crosses val="autoZero"/>
        <c:crossBetween val="between"/>
      </c:valAx>
      <c:spPr>
        <a:solidFill>
          <a:schemeClr val="bg1">
            <a:lumMod val="95000"/>
          </a:schemeClr>
        </a:solid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016454038047516E-2"/>
          <c:y val="3.0599517921972012E-2"/>
          <c:w val="0.95392914255334627"/>
          <c:h val="0.87680596655463805"/>
        </c:manualLayout>
      </c:layout>
      <c:barChart>
        <c:barDir val="col"/>
        <c:grouping val="stacked"/>
        <c:varyColors val="0"/>
        <c:ser>
          <c:idx val="1"/>
          <c:order val="1"/>
          <c:tx>
            <c:strRef>
              <c:f>Data!$HU$5</c:f>
              <c:strCache>
                <c:ptCount val="1"/>
                <c:pt idx="0">
                  <c:v>Red Range</c:v>
                </c:pt>
              </c:strCache>
            </c:strRef>
          </c:tx>
          <c:spPr>
            <a:solidFill>
              <a:schemeClr val="accent3">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Data!$HU$19:$HU$66</c:f>
              <c:numCache>
                <c:formatCode>General</c:formatCode>
                <c:ptCount val="26"/>
                <c:pt idx="12" formatCode="0.00%">
                  <c:v>0.16</c:v>
                </c:pt>
                <c:pt idx="13" formatCode="0.00%">
                  <c:v>0.152</c:v>
                </c:pt>
                <c:pt idx="14" formatCode="0.00%">
                  <c:v>0.14480000000000001</c:v>
                </c:pt>
                <c:pt idx="15" formatCode="0.00%">
                  <c:v>0.1376</c:v>
                </c:pt>
                <c:pt idx="16" formatCode="0.00%">
                  <c:v>0.13039999999999999</c:v>
                </c:pt>
                <c:pt idx="17" formatCode="0.00%">
                  <c:v>0.1232</c:v>
                </c:pt>
                <c:pt idx="18" formatCode="0.00%">
                  <c:v>0.11600000000000001</c:v>
                </c:pt>
                <c:pt idx="19" formatCode="0.00%">
                  <c:v>0.10879999999999999</c:v>
                </c:pt>
                <c:pt idx="20" formatCode="0.00%">
                  <c:v>0.1016</c:v>
                </c:pt>
                <c:pt idx="21" formatCode="0.00%">
                  <c:v>9.4399999999999998E-2</c:v>
                </c:pt>
                <c:pt idx="22" formatCode="0.00%">
                  <c:v>8.72E-2</c:v>
                </c:pt>
                <c:pt idx="23" formatCode="0.00%">
                  <c:v>0.08</c:v>
                </c:pt>
                <c:pt idx="24" formatCode="0.00%">
                  <c:v>0.12</c:v>
                </c:pt>
                <c:pt idx="25" formatCode="0.00%">
                  <c:v>0.11799999999999997</c:v>
                </c:pt>
              </c:numCache>
            </c:numRef>
          </c:val>
          <c:extLst>
            <c:ext xmlns:c16="http://schemas.microsoft.com/office/drawing/2014/chart" uri="{C3380CC4-5D6E-409C-BE32-E72D297353CC}">
              <c16:uniqueId val="{00000000-A077-400A-8917-224A8A5F2C54}"/>
            </c:ext>
          </c:extLst>
        </c:ser>
        <c:ser>
          <c:idx val="2"/>
          <c:order val="2"/>
          <c:tx>
            <c:strRef>
              <c:f>Data!$HV$5</c:f>
              <c:strCache>
                <c:ptCount val="1"/>
                <c:pt idx="0">
                  <c:v>Green Range</c:v>
                </c:pt>
              </c:strCache>
            </c:strRef>
          </c:tx>
          <c:spPr>
            <a:solidFill>
              <a:schemeClr val="accent2">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Data!$HV$19:$HV$66</c:f>
              <c:numCache>
                <c:formatCode>General</c:formatCode>
                <c:ptCount val="26"/>
                <c:pt idx="12" formatCode="0.00%">
                  <c:v>0.84079999999999999</c:v>
                </c:pt>
                <c:pt idx="13" formatCode="0.00%">
                  <c:v>0.84799999999999998</c:v>
                </c:pt>
                <c:pt idx="14" formatCode="0.00%">
                  <c:v>0.85519999999999996</c:v>
                </c:pt>
                <c:pt idx="15" formatCode="0.00%">
                  <c:v>0.86240000000000006</c:v>
                </c:pt>
                <c:pt idx="16" formatCode="0.00%">
                  <c:v>0.86960000000000004</c:v>
                </c:pt>
                <c:pt idx="17" formatCode="0.00%">
                  <c:v>0.87680000000000002</c:v>
                </c:pt>
                <c:pt idx="18" formatCode="0.00%">
                  <c:v>0.88400000000000001</c:v>
                </c:pt>
                <c:pt idx="19" formatCode="0.00%">
                  <c:v>0.89119999999999999</c:v>
                </c:pt>
                <c:pt idx="20" formatCode="0.00%">
                  <c:v>0.89839999999999998</c:v>
                </c:pt>
                <c:pt idx="21" formatCode="0.00%">
                  <c:v>0.90559999999999996</c:v>
                </c:pt>
                <c:pt idx="22" formatCode="0.00%">
                  <c:v>0.91280000000000006</c:v>
                </c:pt>
                <c:pt idx="23" formatCode="0.00%">
                  <c:v>0.92</c:v>
                </c:pt>
                <c:pt idx="24" formatCode="0.00%">
                  <c:v>0.88</c:v>
                </c:pt>
                <c:pt idx="25" formatCode="0.00%">
                  <c:v>0.88200000000000001</c:v>
                </c:pt>
              </c:numCache>
            </c:numRef>
          </c:val>
          <c:extLst>
            <c:ext xmlns:c16="http://schemas.microsoft.com/office/drawing/2014/chart" uri="{C3380CC4-5D6E-409C-BE32-E72D297353CC}">
              <c16:uniqueId val="{00000001-A077-400A-8917-224A8A5F2C54}"/>
            </c:ext>
          </c:extLst>
        </c:ser>
        <c:dLbls>
          <c:showLegendKey val="0"/>
          <c:showVal val="0"/>
          <c:showCatName val="0"/>
          <c:showSerName val="0"/>
          <c:showPercent val="0"/>
          <c:showBubbleSize val="0"/>
        </c:dLbls>
        <c:gapWidth val="0"/>
        <c:overlap val="100"/>
        <c:axId val="115488256"/>
        <c:axId val="115489792"/>
      </c:barChart>
      <c:lineChart>
        <c:grouping val="standard"/>
        <c:varyColors val="0"/>
        <c:ser>
          <c:idx val="0"/>
          <c:order val="0"/>
          <c:tx>
            <c:strRef>
              <c:f>Data!$HR$5</c:f>
              <c:strCache>
                <c:ptCount val="1"/>
                <c:pt idx="0">
                  <c:v>Cardiac Surgery Cancellation Rate</c:v>
                </c:pt>
              </c:strCache>
            </c:strRef>
          </c:tx>
          <c:spPr>
            <a:ln>
              <a:solidFill>
                <a:prstClr val="black"/>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Data!$HR$19:$HR$66</c:f>
              <c:numCache>
                <c:formatCode>0.0%</c:formatCode>
                <c:ptCount val="26"/>
                <c:pt idx="0">
                  <c:v>0.1111111111111111</c:v>
                </c:pt>
                <c:pt idx="1">
                  <c:v>0.125</c:v>
                </c:pt>
                <c:pt idx="2">
                  <c:v>0.14084507042253522</c:v>
                </c:pt>
                <c:pt idx="3">
                  <c:v>9.375E-2</c:v>
                </c:pt>
                <c:pt idx="4">
                  <c:v>0.18543046357615894</c:v>
                </c:pt>
                <c:pt idx="5">
                  <c:v>0.24806201550387597</c:v>
                </c:pt>
                <c:pt idx="6">
                  <c:v>0.16312056737588654</c:v>
                </c:pt>
                <c:pt idx="7">
                  <c:v>0.17647058823529413</c:v>
                </c:pt>
                <c:pt idx="8">
                  <c:v>0.16800000000000001</c:v>
                </c:pt>
                <c:pt idx="9">
                  <c:v>0.13725490196078433</c:v>
                </c:pt>
                <c:pt idx="10">
                  <c:v>0.1793103448275862</c:v>
                </c:pt>
                <c:pt idx="11">
                  <c:v>0.19444444444444445</c:v>
                </c:pt>
                <c:pt idx="12">
                  <c:v>0.13194444444444445</c:v>
                </c:pt>
                <c:pt idx="13">
                  <c:v>0.15094339622641509</c:v>
                </c:pt>
                <c:pt idx="14">
                  <c:v>0.1</c:v>
                </c:pt>
                <c:pt idx="15">
                  <c:v>0.12080536912751678</c:v>
                </c:pt>
                <c:pt idx="16">
                  <c:v>0.13071895424836602</c:v>
                </c:pt>
                <c:pt idx="17">
                  <c:v>0.11475409836065574</c:v>
                </c:pt>
                <c:pt idx="18">
                  <c:v>0.11801242236024845</c:v>
                </c:pt>
                <c:pt idx="19">
                  <c:v>0.17307692307692307</c:v>
                </c:pt>
                <c:pt idx="20">
                  <c:v>0.18965517241379309</c:v>
                </c:pt>
                <c:pt idx="21">
                  <c:v>0.14102564102564102</c:v>
                </c:pt>
                <c:pt idx="22">
                  <c:v>0.1888111888111888</c:v>
                </c:pt>
                <c:pt idx="23">
                  <c:v>0.1079136690647482</c:v>
                </c:pt>
                <c:pt idx="24">
                  <c:v>0.11333333333333333</c:v>
                </c:pt>
                <c:pt idx="25">
                  <c:v>0.12080536912751678</c:v>
                </c:pt>
              </c:numCache>
            </c:numRef>
          </c:val>
          <c:smooth val="0"/>
          <c:extLst>
            <c:ext xmlns:c16="http://schemas.microsoft.com/office/drawing/2014/chart" uri="{C3380CC4-5D6E-409C-BE32-E72D297353CC}">
              <c16:uniqueId val="{00000002-A077-400A-8917-224A8A5F2C54}"/>
            </c:ext>
          </c:extLst>
        </c:ser>
        <c:dLbls>
          <c:showLegendKey val="0"/>
          <c:showVal val="0"/>
          <c:showCatName val="0"/>
          <c:showSerName val="0"/>
          <c:showPercent val="0"/>
          <c:showBubbleSize val="0"/>
        </c:dLbls>
        <c:marker val="1"/>
        <c:smooth val="0"/>
        <c:axId val="115488256"/>
        <c:axId val="115489792"/>
      </c:lineChart>
      <c:dateAx>
        <c:axId val="115488256"/>
        <c:scaling>
          <c:orientation val="minMax"/>
        </c:scaling>
        <c:delete val="0"/>
        <c:axPos val="b"/>
        <c:numFmt formatCode="mmm\-yy" sourceLinked="1"/>
        <c:majorTickMark val="out"/>
        <c:minorTickMark val="none"/>
        <c:tickLblPos val="nextTo"/>
        <c:txPr>
          <a:bodyPr/>
          <a:lstStyle/>
          <a:p>
            <a:pPr>
              <a:defRPr sz="800"/>
            </a:pPr>
            <a:endParaRPr lang="en-US"/>
          </a:p>
        </c:txPr>
        <c:crossAx val="115489792"/>
        <c:crosses val="autoZero"/>
        <c:auto val="1"/>
        <c:lblOffset val="100"/>
        <c:baseTimeUnit val="months"/>
      </c:dateAx>
      <c:valAx>
        <c:axId val="115489792"/>
        <c:scaling>
          <c:orientation val="minMax"/>
          <c:max val="0.30000000000000032"/>
        </c:scaling>
        <c:delete val="0"/>
        <c:axPos val="l"/>
        <c:numFmt formatCode="0%" sourceLinked="0"/>
        <c:majorTickMark val="out"/>
        <c:minorTickMark val="none"/>
        <c:tickLblPos val="nextTo"/>
        <c:crossAx val="115488256"/>
        <c:crosses val="autoZero"/>
        <c:crossBetween val="between"/>
      </c:valAx>
      <c:spPr>
        <a:solidFill>
          <a:schemeClr val="bg1">
            <a:lumMod val="95000"/>
          </a:schemeClr>
        </a:solid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7962242316605135"/>
        </c:manualLayout>
      </c:layout>
      <c:barChart>
        <c:barDir val="col"/>
        <c:grouping val="stacked"/>
        <c:varyColors val="0"/>
        <c:ser>
          <c:idx val="2"/>
          <c:order val="1"/>
          <c:tx>
            <c:strRef>
              <c:f>Data!$HC$5</c:f>
              <c:strCache>
                <c:ptCount val="1"/>
                <c:pt idx="0">
                  <c:v>Red Range</c:v>
                </c:pt>
              </c:strCache>
            </c:strRef>
          </c:tx>
          <c:spPr>
            <a:solidFill>
              <a:schemeClr val="accent2">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Data!$HC$19:$HC$66</c:f>
              <c:numCache>
                <c:formatCode>General</c:formatCode>
                <c:ptCount val="26"/>
                <c:pt idx="12" formatCode="0.0%">
                  <c:v>0.22</c:v>
                </c:pt>
                <c:pt idx="13" formatCode="0.0%">
                  <c:v>0.24</c:v>
                </c:pt>
                <c:pt idx="14" formatCode="0.0%">
                  <c:v>0.26</c:v>
                </c:pt>
                <c:pt idx="15" formatCode="0.0%">
                  <c:v>0.28000000000000003</c:v>
                </c:pt>
                <c:pt idx="16" formatCode="0.0%">
                  <c:v>0.3</c:v>
                </c:pt>
                <c:pt idx="17" formatCode="0.0%">
                  <c:v>0.32</c:v>
                </c:pt>
                <c:pt idx="18" formatCode="0.0%">
                  <c:v>0.34</c:v>
                </c:pt>
                <c:pt idx="19" formatCode="0.0%">
                  <c:v>0.36</c:v>
                </c:pt>
                <c:pt idx="20" formatCode="0.0%">
                  <c:v>0.38</c:v>
                </c:pt>
                <c:pt idx="21" formatCode="0.0%">
                  <c:v>0.4</c:v>
                </c:pt>
                <c:pt idx="22" formatCode="0.0%">
                  <c:v>0.42</c:v>
                </c:pt>
                <c:pt idx="23" formatCode="0.0%">
                  <c:v>0.44</c:v>
                </c:pt>
                <c:pt idx="24" formatCode="0.0%">
                  <c:v>0.4</c:v>
                </c:pt>
                <c:pt idx="25" formatCode="0.0%">
                  <c:v>0.4</c:v>
                </c:pt>
              </c:numCache>
            </c:numRef>
          </c:val>
          <c:extLst>
            <c:ext xmlns:c16="http://schemas.microsoft.com/office/drawing/2014/chart" uri="{C3380CC4-5D6E-409C-BE32-E72D297353CC}">
              <c16:uniqueId val="{00000000-BA62-479B-BBCC-6EF254BF94CD}"/>
            </c:ext>
          </c:extLst>
        </c:ser>
        <c:ser>
          <c:idx val="3"/>
          <c:order val="2"/>
          <c:tx>
            <c:strRef>
              <c:f>Data!$HD$5</c:f>
              <c:strCache>
                <c:ptCount val="1"/>
                <c:pt idx="0">
                  <c:v>Green Range</c:v>
                </c:pt>
              </c:strCache>
            </c:strRef>
          </c:tx>
          <c:spPr>
            <a:solidFill>
              <a:schemeClr val="accent3">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Data!$HD$19:$HD$66</c:f>
              <c:numCache>
                <c:formatCode>General</c:formatCode>
                <c:ptCount val="26"/>
                <c:pt idx="12" formatCode="0.0%">
                  <c:v>0.78</c:v>
                </c:pt>
                <c:pt idx="13" formatCode="0.0%">
                  <c:v>0.76</c:v>
                </c:pt>
                <c:pt idx="14" formatCode="0.0%">
                  <c:v>0.74</c:v>
                </c:pt>
                <c:pt idx="15" formatCode="0.0%">
                  <c:v>0.72</c:v>
                </c:pt>
                <c:pt idx="16" formatCode="0.0%">
                  <c:v>0.7</c:v>
                </c:pt>
                <c:pt idx="17" formatCode="0.0%">
                  <c:v>0.67999999999999994</c:v>
                </c:pt>
                <c:pt idx="18" formatCode="0.0%">
                  <c:v>0.65999999999999992</c:v>
                </c:pt>
                <c:pt idx="19" formatCode="0.0%">
                  <c:v>0.64</c:v>
                </c:pt>
                <c:pt idx="20" formatCode="0.0%">
                  <c:v>0.62</c:v>
                </c:pt>
                <c:pt idx="21" formatCode="0.0%">
                  <c:v>0.6</c:v>
                </c:pt>
                <c:pt idx="22" formatCode="0.0%">
                  <c:v>0.58000000000000007</c:v>
                </c:pt>
                <c:pt idx="23" formatCode="0.0%">
                  <c:v>0.56000000000000005</c:v>
                </c:pt>
                <c:pt idx="24" formatCode="0.0%">
                  <c:v>0.6</c:v>
                </c:pt>
                <c:pt idx="25" formatCode="0.0%">
                  <c:v>0.6</c:v>
                </c:pt>
              </c:numCache>
            </c:numRef>
          </c:val>
          <c:extLst>
            <c:ext xmlns:c16="http://schemas.microsoft.com/office/drawing/2014/chart" uri="{C3380CC4-5D6E-409C-BE32-E72D297353CC}">
              <c16:uniqueId val="{00000001-BA62-479B-BBCC-6EF254BF94CD}"/>
            </c:ext>
          </c:extLst>
        </c:ser>
        <c:dLbls>
          <c:showLegendKey val="0"/>
          <c:showVal val="0"/>
          <c:showCatName val="0"/>
          <c:showSerName val="0"/>
          <c:showPercent val="0"/>
          <c:showBubbleSize val="0"/>
        </c:dLbls>
        <c:gapWidth val="0"/>
        <c:overlap val="100"/>
        <c:axId val="115529984"/>
        <c:axId val="112070656"/>
      </c:barChart>
      <c:lineChart>
        <c:grouping val="standard"/>
        <c:varyColors val="0"/>
        <c:ser>
          <c:idx val="0"/>
          <c:order val="0"/>
          <c:tx>
            <c:strRef>
              <c:f>Data!$HI$5</c:f>
              <c:strCache>
                <c:ptCount val="1"/>
                <c:pt idx="0">
                  <c:v>Thoracic DoSA and Daycase Rate</c:v>
                </c:pt>
              </c:strCache>
            </c:strRef>
          </c:tx>
          <c:spPr>
            <a:ln>
              <a:solidFill>
                <a:schemeClr val="tx1"/>
              </a:solidFill>
            </a:ln>
          </c:spPr>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Data!$HI$19:$HI$66</c:f>
              <c:numCache>
                <c:formatCode>0.0%</c:formatCode>
                <c:ptCount val="26"/>
                <c:pt idx="0">
                  <c:v>0.17910447761194029</c:v>
                </c:pt>
                <c:pt idx="1">
                  <c:v>0.11224489795918367</c:v>
                </c:pt>
                <c:pt idx="2">
                  <c:v>0.29213483146067415</c:v>
                </c:pt>
                <c:pt idx="3">
                  <c:v>0.21176470588235294</c:v>
                </c:pt>
                <c:pt idx="4">
                  <c:v>0.21296296296296297</c:v>
                </c:pt>
                <c:pt idx="5">
                  <c:v>0.28169014084507044</c:v>
                </c:pt>
                <c:pt idx="6">
                  <c:v>0.19266055045871561</c:v>
                </c:pt>
                <c:pt idx="7">
                  <c:v>0.27586206896551724</c:v>
                </c:pt>
                <c:pt idx="8">
                  <c:v>0.16216216216216217</c:v>
                </c:pt>
                <c:pt idx="9">
                  <c:v>0.24271844660194175</c:v>
                </c:pt>
                <c:pt idx="10">
                  <c:v>0.189873417721519</c:v>
                </c:pt>
                <c:pt idx="11">
                  <c:v>0.13698630136986301</c:v>
                </c:pt>
                <c:pt idx="12">
                  <c:v>0.13636363636363635</c:v>
                </c:pt>
                <c:pt idx="13">
                  <c:v>0.18604651162790697</c:v>
                </c:pt>
                <c:pt idx="14">
                  <c:v>0.20779220779220781</c:v>
                </c:pt>
                <c:pt idx="15">
                  <c:v>0.18478260869565216</c:v>
                </c:pt>
                <c:pt idx="16">
                  <c:v>0.25663716814159293</c:v>
                </c:pt>
                <c:pt idx="17">
                  <c:v>0.28865979381443296</c:v>
                </c:pt>
                <c:pt idx="18">
                  <c:v>0.24175824175824176</c:v>
                </c:pt>
                <c:pt idx="19">
                  <c:v>0.21978021978021978</c:v>
                </c:pt>
                <c:pt idx="20">
                  <c:v>9.375E-2</c:v>
                </c:pt>
                <c:pt idx="21">
                  <c:v>0.26666666666666666</c:v>
                </c:pt>
                <c:pt idx="22">
                  <c:v>0.23287671232876711</c:v>
                </c:pt>
                <c:pt idx="23">
                  <c:v>0.2247191011235955</c:v>
                </c:pt>
                <c:pt idx="24">
                  <c:v>0.26373626373626374</c:v>
                </c:pt>
                <c:pt idx="25">
                  <c:v>0.23255813953488372</c:v>
                </c:pt>
              </c:numCache>
            </c:numRef>
          </c:val>
          <c:smooth val="0"/>
          <c:extLst>
            <c:ext xmlns:c16="http://schemas.microsoft.com/office/drawing/2014/chart" uri="{C3380CC4-5D6E-409C-BE32-E72D297353CC}">
              <c16:uniqueId val="{00000002-BA62-479B-BBCC-6EF254BF94CD}"/>
            </c:ext>
          </c:extLst>
        </c:ser>
        <c:dLbls>
          <c:showLegendKey val="0"/>
          <c:showVal val="0"/>
          <c:showCatName val="0"/>
          <c:showSerName val="0"/>
          <c:showPercent val="0"/>
          <c:showBubbleSize val="0"/>
        </c:dLbls>
        <c:marker val="1"/>
        <c:smooth val="0"/>
        <c:axId val="115529984"/>
        <c:axId val="112070656"/>
      </c:lineChart>
      <c:dateAx>
        <c:axId val="115529984"/>
        <c:scaling>
          <c:orientation val="minMax"/>
        </c:scaling>
        <c:delete val="0"/>
        <c:axPos val="b"/>
        <c:numFmt formatCode="mmm\-yy" sourceLinked="1"/>
        <c:majorTickMark val="out"/>
        <c:minorTickMark val="none"/>
        <c:tickLblPos val="nextTo"/>
        <c:txPr>
          <a:bodyPr/>
          <a:lstStyle/>
          <a:p>
            <a:pPr>
              <a:defRPr sz="800"/>
            </a:pPr>
            <a:endParaRPr lang="en-US"/>
          </a:p>
        </c:txPr>
        <c:crossAx val="112070656"/>
        <c:crosses val="autoZero"/>
        <c:auto val="1"/>
        <c:lblOffset val="100"/>
        <c:baseTimeUnit val="months"/>
      </c:dateAx>
      <c:valAx>
        <c:axId val="112070656"/>
        <c:scaling>
          <c:orientation val="minMax"/>
          <c:max val="0.5"/>
        </c:scaling>
        <c:delete val="0"/>
        <c:axPos val="l"/>
        <c:numFmt formatCode="0%" sourceLinked="0"/>
        <c:majorTickMark val="out"/>
        <c:minorTickMark val="none"/>
        <c:tickLblPos val="nextTo"/>
        <c:crossAx val="115529984"/>
        <c:crosses val="autoZero"/>
        <c:crossBetween val="between"/>
      </c:valAx>
      <c:spPr>
        <a:solidFill>
          <a:schemeClr val="bg1">
            <a:lumMod val="95000"/>
          </a:schemeClr>
        </a:solid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823969348869835"/>
        </c:manualLayout>
      </c:layout>
      <c:barChart>
        <c:barDir val="col"/>
        <c:grouping val="stacked"/>
        <c:varyColors val="0"/>
        <c:ser>
          <c:idx val="1"/>
          <c:order val="1"/>
          <c:tx>
            <c:strRef>
              <c:f>Data!$HP$5</c:f>
              <c:strCache>
                <c:ptCount val="1"/>
                <c:pt idx="0">
                  <c:v>Red Range</c:v>
                </c:pt>
              </c:strCache>
            </c:strRef>
          </c:tx>
          <c:spPr>
            <a:solidFill>
              <a:schemeClr val="accent2">
                <a:lumMod val="40000"/>
                <a:lumOff val="60000"/>
              </a:schemeClr>
            </a:solidFill>
          </c:spPr>
          <c:invertIfNegative val="0"/>
          <c:val>
            <c:numRef>
              <c:f>Data!$HP$19:$HP$66</c:f>
              <c:numCache>
                <c:formatCode>General</c:formatCode>
                <c:ptCount val="26"/>
                <c:pt idx="12" formatCode="0.0%">
                  <c:v>4.0000000000000202E-2</c:v>
                </c:pt>
                <c:pt idx="13" formatCode="0.0%">
                  <c:v>5.0000000000000197E-2</c:v>
                </c:pt>
                <c:pt idx="14" formatCode="0.0%">
                  <c:v>6.0000000000000199E-2</c:v>
                </c:pt>
                <c:pt idx="15" formatCode="0.0%">
                  <c:v>7.0000000000000104E-2</c:v>
                </c:pt>
                <c:pt idx="16" formatCode="0.0%">
                  <c:v>8.0000000000000099E-2</c:v>
                </c:pt>
                <c:pt idx="17" formatCode="0.0%">
                  <c:v>9.0000000000000094E-2</c:v>
                </c:pt>
                <c:pt idx="18" formatCode="0.0%">
                  <c:v>0.1</c:v>
                </c:pt>
                <c:pt idx="19" formatCode="0.0%">
                  <c:v>0.11</c:v>
                </c:pt>
                <c:pt idx="20" formatCode="0.0%">
                  <c:v>0.12</c:v>
                </c:pt>
                <c:pt idx="21" formatCode="0.0%">
                  <c:v>0.13</c:v>
                </c:pt>
                <c:pt idx="22" formatCode="0.0%">
                  <c:v>0.14000000000000001</c:v>
                </c:pt>
                <c:pt idx="23" formatCode="0.0%">
                  <c:v>0.15</c:v>
                </c:pt>
                <c:pt idx="24" formatCode="0.0%">
                  <c:v>0.15416666000000001</c:v>
                </c:pt>
                <c:pt idx="25" formatCode="0.0%">
                  <c:v>0.158333</c:v>
                </c:pt>
              </c:numCache>
            </c:numRef>
          </c:val>
          <c:extLst>
            <c:ext xmlns:c16="http://schemas.microsoft.com/office/drawing/2014/chart" uri="{C3380CC4-5D6E-409C-BE32-E72D297353CC}">
              <c16:uniqueId val="{00000000-6BDA-4878-B070-A7050BD634A4}"/>
            </c:ext>
          </c:extLst>
        </c:ser>
        <c:ser>
          <c:idx val="2"/>
          <c:order val="2"/>
          <c:tx>
            <c:strRef>
              <c:f>Data!$HQ$5</c:f>
              <c:strCache>
                <c:ptCount val="1"/>
                <c:pt idx="0">
                  <c:v>Green Range</c:v>
                </c:pt>
              </c:strCache>
            </c:strRef>
          </c:tx>
          <c:spPr>
            <a:solidFill>
              <a:schemeClr val="accent3">
                <a:lumMod val="40000"/>
                <a:lumOff val="60000"/>
              </a:schemeClr>
            </a:solidFill>
          </c:spPr>
          <c:invertIfNegative val="0"/>
          <c:val>
            <c:numRef>
              <c:f>Data!$HQ$19:$HQ$66</c:f>
              <c:numCache>
                <c:formatCode>General</c:formatCode>
                <c:ptCount val="26"/>
                <c:pt idx="12" formatCode="0.0%">
                  <c:v>0.95999999999999974</c:v>
                </c:pt>
                <c:pt idx="13" formatCode="0.0%">
                  <c:v>0.94999999999999984</c:v>
                </c:pt>
                <c:pt idx="14" formatCode="0.0%">
                  <c:v>0.93999999999999984</c:v>
                </c:pt>
                <c:pt idx="15" formatCode="0.0%">
                  <c:v>0.92999999999999994</c:v>
                </c:pt>
                <c:pt idx="16" formatCode="0.0%">
                  <c:v>0.91999999999999993</c:v>
                </c:pt>
                <c:pt idx="17" formatCode="0.0%">
                  <c:v>0.90999999999999992</c:v>
                </c:pt>
                <c:pt idx="18" formatCode="0.0%">
                  <c:v>0.9</c:v>
                </c:pt>
                <c:pt idx="19" formatCode="0.0%">
                  <c:v>0.89</c:v>
                </c:pt>
                <c:pt idx="20" formatCode="0.0%">
                  <c:v>0.88</c:v>
                </c:pt>
                <c:pt idx="21" formatCode="0.0%">
                  <c:v>0.87</c:v>
                </c:pt>
                <c:pt idx="22" formatCode="0.0%">
                  <c:v>0.86</c:v>
                </c:pt>
                <c:pt idx="23" formatCode="0.0%">
                  <c:v>0.85</c:v>
                </c:pt>
                <c:pt idx="24" formatCode="0.0%">
                  <c:v>0.84583333999999999</c:v>
                </c:pt>
                <c:pt idx="25" formatCode="0.0%">
                  <c:v>0.84166699999999994</c:v>
                </c:pt>
              </c:numCache>
            </c:numRef>
          </c:val>
          <c:extLst>
            <c:ext xmlns:c16="http://schemas.microsoft.com/office/drawing/2014/chart" uri="{C3380CC4-5D6E-409C-BE32-E72D297353CC}">
              <c16:uniqueId val="{00000001-6BDA-4878-B070-A7050BD634A4}"/>
            </c:ext>
          </c:extLst>
        </c:ser>
        <c:dLbls>
          <c:showLegendKey val="0"/>
          <c:showVal val="0"/>
          <c:showCatName val="0"/>
          <c:showSerName val="0"/>
          <c:showPercent val="0"/>
          <c:showBubbleSize val="0"/>
        </c:dLbls>
        <c:gapWidth val="0"/>
        <c:overlap val="100"/>
        <c:axId val="112114688"/>
        <c:axId val="112128768"/>
      </c:barChart>
      <c:lineChart>
        <c:grouping val="standard"/>
        <c:varyColors val="0"/>
        <c:ser>
          <c:idx val="0"/>
          <c:order val="0"/>
          <c:tx>
            <c:strRef>
              <c:f>Data!$HO$5</c:f>
              <c:strCache>
                <c:ptCount val="1"/>
                <c:pt idx="0">
                  <c:v>Cardiac DoSA rate (B)</c:v>
                </c:pt>
              </c:strCache>
            </c:strRef>
          </c:tx>
          <c:spPr>
            <a:ln>
              <a:solidFill>
                <a:schemeClr val="tx1"/>
              </a:solidFill>
            </a:ln>
          </c:spPr>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Data!$HO$19:$HO$66</c:f>
              <c:numCache>
                <c:formatCode>0.00%</c:formatCode>
                <c:ptCount val="26"/>
                <c:pt idx="0">
                  <c:v>4.3478260869565216E-2</c:v>
                </c:pt>
                <c:pt idx="1">
                  <c:v>5.7142857142857141E-2</c:v>
                </c:pt>
                <c:pt idx="2">
                  <c:v>4.8387096774193547E-2</c:v>
                </c:pt>
                <c:pt idx="3">
                  <c:v>5.8823529411764705E-2</c:v>
                </c:pt>
                <c:pt idx="4">
                  <c:v>8.8607594936708861E-2</c:v>
                </c:pt>
                <c:pt idx="5">
                  <c:v>0.10169491525423729</c:v>
                </c:pt>
                <c:pt idx="6">
                  <c:v>0.1125</c:v>
                </c:pt>
                <c:pt idx="7">
                  <c:v>0.125</c:v>
                </c:pt>
                <c:pt idx="8">
                  <c:v>0.14285714285714285</c:v>
                </c:pt>
                <c:pt idx="9">
                  <c:v>2.8571428571428571E-2</c:v>
                </c:pt>
                <c:pt idx="10">
                  <c:v>3.7037037037037035E-2</c:v>
                </c:pt>
                <c:pt idx="11">
                  <c:v>7.3529411764705885E-2</c:v>
                </c:pt>
                <c:pt idx="12">
                  <c:v>2.1739130434782608E-2</c:v>
                </c:pt>
                <c:pt idx="13">
                  <c:v>7.1428571428571425E-2</c:v>
                </c:pt>
                <c:pt idx="14">
                  <c:v>5.8139534883720929E-2</c:v>
                </c:pt>
                <c:pt idx="15">
                  <c:v>8.2352941176470587E-2</c:v>
                </c:pt>
                <c:pt idx="16">
                  <c:v>0.11764705882352941</c:v>
                </c:pt>
                <c:pt idx="17">
                  <c:v>6.4102564102564097E-2</c:v>
                </c:pt>
                <c:pt idx="18">
                  <c:v>5.8823529411764705E-2</c:v>
                </c:pt>
                <c:pt idx="19">
                  <c:v>8.1081081081081086E-2</c:v>
                </c:pt>
                <c:pt idx="20">
                  <c:v>8.3333333333333329E-2</c:v>
                </c:pt>
                <c:pt idx="21">
                  <c:v>8.8607594936708861E-2</c:v>
                </c:pt>
                <c:pt idx="22">
                  <c:v>0.13157894736842105</c:v>
                </c:pt>
                <c:pt idx="23">
                  <c:v>0.15853658536585366</c:v>
                </c:pt>
                <c:pt idx="24">
                  <c:v>8.6956521739130432E-2</c:v>
                </c:pt>
                <c:pt idx="25">
                  <c:v>7.575757575757576E-2</c:v>
                </c:pt>
              </c:numCache>
            </c:numRef>
          </c:val>
          <c:smooth val="0"/>
          <c:extLst>
            <c:ext xmlns:c16="http://schemas.microsoft.com/office/drawing/2014/chart" uri="{C3380CC4-5D6E-409C-BE32-E72D297353CC}">
              <c16:uniqueId val="{00000002-6BDA-4878-B070-A7050BD634A4}"/>
            </c:ext>
          </c:extLst>
        </c:ser>
        <c:dLbls>
          <c:showLegendKey val="0"/>
          <c:showVal val="0"/>
          <c:showCatName val="0"/>
          <c:showSerName val="0"/>
          <c:showPercent val="0"/>
          <c:showBubbleSize val="0"/>
        </c:dLbls>
        <c:marker val="1"/>
        <c:smooth val="0"/>
        <c:axId val="112114688"/>
        <c:axId val="112128768"/>
      </c:lineChart>
      <c:dateAx>
        <c:axId val="112114688"/>
        <c:scaling>
          <c:orientation val="minMax"/>
        </c:scaling>
        <c:delete val="0"/>
        <c:axPos val="b"/>
        <c:numFmt formatCode="mmm\-yy" sourceLinked="1"/>
        <c:majorTickMark val="out"/>
        <c:minorTickMark val="none"/>
        <c:tickLblPos val="nextTo"/>
        <c:txPr>
          <a:bodyPr/>
          <a:lstStyle/>
          <a:p>
            <a:pPr>
              <a:defRPr sz="800"/>
            </a:pPr>
            <a:endParaRPr lang="en-US"/>
          </a:p>
        </c:txPr>
        <c:crossAx val="112128768"/>
        <c:crosses val="autoZero"/>
        <c:auto val="1"/>
        <c:lblOffset val="100"/>
        <c:baseTimeUnit val="months"/>
      </c:dateAx>
      <c:valAx>
        <c:axId val="112128768"/>
        <c:scaling>
          <c:orientation val="minMax"/>
          <c:max val="0.30000000000000032"/>
          <c:min val="0"/>
        </c:scaling>
        <c:delete val="0"/>
        <c:axPos val="l"/>
        <c:numFmt formatCode="0%" sourceLinked="0"/>
        <c:majorTickMark val="out"/>
        <c:minorTickMark val="none"/>
        <c:tickLblPos val="nextTo"/>
        <c:crossAx val="112114688"/>
        <c:crosses val="autoZero"/>
        <c:crossBetween val="between"/>
      </c:valAx>
      <c:spPr>
        <a:solidFill>
          <a:schemeClr val="bg1">
            <a:lumMod val="95000"/>
          </a:schemeClr>
        </a:solid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016454038047551E-2"/>
          <c:y val="3.0599517921972012E-2"/>
          <c:w val="0.95392914255334671"/>
          <c:h val="0.87680596655463838"/>
        </c:manualLayout>
      </c:layout>
      <c:barChart>
        <c:barDir val="col"/>
        <c:grouping val="stacked"/>
        <c:varyColors val="0"/>
        <c:ser>
          <c:idx val="1"/>
          <c:order val="1"/>
          <c:tx>
            <c:strRef>
              <c:f>Data!$HZ$5</c:f>
              <c:strCache>
                <c:ptCount val="1"/>
                <c:pt idx="0">
                  <c:v>Red Range</c:v>
                </c:pt>
              </c:strCache>
            </c:strRef>
          </c:tx>
          <c:spPr>
            <a:solidFill>
              <a:schemeClr val="accent3">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Data!$HZ$19:$HZ$66</c:f>
              <c:numCache>
                <c:formatCode>General</c:formatCode>
                <c:ptCount val="26"/>
                <c:pt idx="12" formatCode="0.00%">
                  <c:v>8.9599999999999999E-2</c:v>
                </c:pt>
                <c:pt idx="13" formatCode="0.00%">
                  <c:v>8.5999999999999993E-2</c:v>
                </c:pt>
                <c:pt idx="14" formatCode="0.00%">
                  <c:v>8.2400000000000001E-2</c:v>
                </c:pt>
                <c:pt idx="15" formatCode="0.00%">
                  <c:v>7.8799999999999995E-2</c:v>
                </c:pt>
                <c:pt idx="16" formatCode="0.00%">
                  <c:v>7.5200000000000003E-2</c:v>
                </c:pt>
                <c:pt idx="17" formatCode="0.00%">
                  <c:v>7.1599999999999997E-2</c:v>
                </c:pt>
                <c:pt idx="18" formatCode="0.00%">
                  <c:v>6.8000000000000005E-2</c:v>
                </c:pt>
                <c:pt idx="19" formatCode="0.00%">
                  <c:v>6.4399999999999999E-2</c:v>
                </c:pt>
                <c:pt idx="20" formatCode="0.00%">
                  <c:v>6.08E-2</c:v>
                </c:pt>
                <c:pt idx="21" formatCode="0.00%">
                  <c:v>5.7200000000000001E-2</c:v>
                </c:pt>
                <c:pt idx="22" formatCode="0.00%">
                  <c:v>5.3600000000000002E-2</c:v>
                </c:pt>
                <c:pt idx="23" formatCode="0.00%">
                  <c:v>0.05</c:v>
                </c:pt>
                <c:pt idx="24" formatCode="0.00%">
                  <c:v>4.9200000000000001E-2</c:v>
                </c:pt>
                <c:pt idx="25" formatCode="0.00%">
                  <c:v>4.8399999999999999E-2</c:v>
                </c:pt>
              </c:numCache>
            </c:numRef>
          </c:val>
          <c:extLst>
            <c:ext xmlns:c16="http://schemas.microsoft.com/office/drawing/2014/chart" uri="{C3380CC4-5D6E-409C-BE32-E72D297353CC}">
              <c16:uniqueId val="{00000000-D2FC-4FDE-A2FE-C865CBD9A9D6}"/>
            </c:ext>
          </c:extLst>
        </c:ser>
        <c:ser>
          <c:idx val="2"/>
          <c:order val="2"/>
          <c:tx>
            <c:strRef>
              <c:f>Data!$IA$5</c:f>
              <c:strCache>
                <c:ptCount val="1"/>
                <c:pt idx="0">
                  <c:v>Green Range</c:v>
                </c:pt>
              </c:strCache>
            </c:strRef>
          </c:tx>
          <c:spPr>
            <a:solidFill>
              <a:schemeClr val="accent2">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Data!$IA$19:$IA$66</c:f>
              <c:numCache>
                <c:formatCode>General</c:formatCode>
                <c:ptCount val="26"/>
                <c:pt idx="12" formatCode="0.00%">
                  <c:v>0.91039999999999999</c:v>
                </c:pt>
                <c:pt idx="13" formatCode="0.00%">
                  <c:v>0.91400000000000003</c:v>
                </c:pt>
                <c:pt idx="14" formatCode="0.00%">
                  <c:v>0.91759999999999997</c:v>
                </c:pt>
                <c:pt idx="15" formatCode="0.00%">
                  <c:v>0.92120000000000002</c:v>
                </c:pt>
                <c:pt idx="16" formatCode="0.00%">
                  <c:v>0.92479999999999996</c:v>
                </c:pt>
                <c:pt idx="17" formatCode="0.00%">
                  <c:v>0.9284</c:v>
                </c:pt>
                <c:pt idx="18" formatCode="0.00%">
                  <c:v>0.93199999999999994</c:v>
                </c:pt>
                <c:pt idx="19" formatCode="0.00%">
                  <c:v>0.93559999999999999</c:v>
                </c:pt>
                <c:pt idx="20" formatCode="0.00%">
                  <c:v>0.93920000000000003</c:v>
                </c:pt>
                <c:pt idx="21" formatCode="0.00%">
                  <c:v>0.94279999999999997</c:v>
                </c:pt>
                <c:pt idx="22" formatCode="0.00%">
                  <c:v>0.94640000000000002</c:v>
                </c:pt>
                <c:pt idx="23" formatCode="0.00%">
                  <c:v>0.95</c:v>
                </c:pt>
                <c:pt idx="24" formatCode="0.00%">
                  <c:v>0.95079999999999998</c:v>
                </c:pt>
                <c:pt idx="25" formatCode="0.00%">
                  <c:v>0.9516</c:v>
                </c:pt>
              </c:numCache>
            </c:numRef>
          </c:val>
          <c:extLst>
            <c:ext xmlns:c16="http://schemas.microsoft.com/office/drawing/2014/chart" uri="{C3380CC4-5D6E-409C-BE32-E72D297353CC}">
              <c16:uniqueId val="{00000001-D2FC-4FDE-A2FE-C865CBD9A9D6}"/>
            </c:ext>
          </c:extLst>
        </c:ser>
        <c:dLbls>
          <c:showLegendKey val="0"/>
          <c:showVal val="0"/>
          <c:showCatName val="0"/>
          <c:showSerName val="0"/>
          <c:showPercent val="0"/>
          <c:showBubbleSize val="0"/>
        </c:dLbls>
        <c:gapWidth val="0"/>
        <c:overlap val="100"/>
        <c:axId val="116785536"/>
        <c:axId val="116787072"/>
      </c:barChart>
      <c:lineChart>
        <c:grouping val="standard"/>
        <c:varyColors val="0"/>
        <c:ser>
          <c:idx val="0"/>
          <c:order val="0"/>
          <c:tx>
            <c:strRef>
              <c:f>Data!$HW$5</c:f>
              <c:strCache>
                <c:ptCount val="1"/>
                <c:pt idx="0">
                  <c:v>Thoracic Surgery Cancellation Rate</c:v>
                </c:pt>
              </c:strCache>
            </c:strRef>
          </c:tx>
          <c:spPr>
            <a:ln>
              <a:solidFill>
                <a:prstClr val="black"/>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Data!$HW$19:$HW$66</c:f>
              <c:numCache>
                <c:formatCode>0.0%</c:formatCode>
                <c:ptCount val="26"/>
                <c:pt idx="0">
                  <c:v>6.25E-2</c:v>
                </c:pt>
                <c:pt idx="1">
                  <c:v>8.8709677419354843E-2</c:v>
                </c:pt>
                <c:pt idx="2">
                  <c:v>6.6115702479338845E-2</c:v>
                </c:pt>
                <c:pt idx="3">
                  <c:v>6.363636363636363E-2</c:v>
                </c:pt>
                <c:pt idx="4">
                  <c:v>5.9602649006622516E-2</c:v>
                </c:pt>
                <c:pt idx="5">
                  <c:v>0.1391304347826087</c:v>
                </c:pt>
                <c:pt idx="6">
                  <c:v>7.5187969924812026E-2</c:v>
                </c:pt>
                <c:pt idx="7">
                  <c:v>0.112</c:v>
                </c:pt>
                <c:pt idx="8">
                  <c:v>5.3763440860215055E-2</c:v>
                </c:pt>
                <c:pt idx="9">
                  <c:v>0.10236220472440945</c:v>
                </c:pt>
                <c:pt idx="10">
                  <c:v>1.8867924528301886E-2</c:v>
                </c:pt>
                <c:pt idx="11">
                  <c:v>0.12903225806451613</c:v>
                </c:pt>
                <c:pt idx="12">
                  <c:v>7.1428571428571425E-2</c:v>
                </c:pt>
                <c:pt idx="13">
                  <c:v>2.5862068965517241E-2</c:v>
                </c:pt>
                <c:pt idx="14">
                  <c:v>3.6036036036036036E-2</c:v>
                </c:pt>
                <c:pt idx="15">
                  <c:v>6.7226890756302518E-2</c:v>
                </c:pt>
                <c:pt idx="16">
                  <c:v>2.6490066225165563E-2</c:v>
                </c:pt>
                <c:pt idx="17">
                  <c:v>2.8846153846153848E-2</c:v>
                </c:pt>
                <c:pt idx="18">
                  <c:v>5.185185185185185E-2</c:v>
                </c:pt>
                <c:pt idx="19">
                  <c:v>4.1666666666666664E-2</c:v>
                </c:pt>
                <c:pt idx="20">
                  <c:v>6.0240963855421686E-2</c:v>
                </c:pt>
                <c:pt idx="21">
                  <c:v>0.13725490196078433</c:v>
                </c:pt>
                <c:pt idx="22">
                  <c:v>5.1546391752577317E-2</c:v>
                </c:pt>
                <c:pt idx="23">
                  <c:v>8.59375E-2</c:v>
                </c:pt>
                <c:pt idx="24">
                  <c:v>9.0225563909774431E-2</c:v>
                </c:pt>
                <c:pt idx="25">
                  <c:v>5.737704918032787E-2</c:v>
                </c:pt>
              </c:numCache>
            </c:numRef>
          </c:val>
          <c:smooth val="0"/>
          <c:extLst>
            <c:ext xmlns:c16="http://schemas.microsoft.com/office/drawing/2014/chart" uri="{C3380CC4-5D6E-409C-BE32-E72D297353CC}">
              <c16:uniqueId val="{00000002-D2FC-4FDE-A2FE-C865CBD9A9D6}"/>
            </c:ext>
          </c:extLst>
        </c:ser>
        <c:dLbls>
          <c:showLegendKey val="0"/>
          <c:showVal val="0"/>
          <c:showCatName val="0"/>
          <c:showSerName val="0"/>
          <c:showPercent val="0"/>
          <c:showBubbleSize val="0"/>
        </c:dLbls>
        <c:marker val="1"/>
        <c:smooth val="0"/>
        <c:axId val="116785536"/>
        <c:axId val="116787072"/>
      </c:lineChart>
      <c:dateAx>
        <c:axId val="116785536"/>
        <c:scaling>
          <c:orientation val="minMax"/>
        </c:scaling>
        <c:delete val="0"/>
        <c:axPos val="b"/>
        <c:numFmt formatCode="mmm\-yy" sourceLinked="1"/>
        <c:majorTickMark val="out"/>
        <c:minorTickMark val="none"/>
        <c:tickLblPos val="nextTo"/>
        <c:txPr>
          <a:bodyPr/>
          <a:lstStyle/>
          <a:p>
            <a:pPr>
              <a:defRPr sz="800"/>
            </a:pPr>
            <a:endParaRPr lang="en-US"/>
          </a:p>
        </c:txPr>
        <c:crossAx val="116787072"/>
        <c:crosses val="autoZero"/>
        <c:auto val="1"/>
        <c:lblOffset val="100"/>
        <c:baseTimeUnit val="months"/>
      </c:dateAx>
      <c:valAx>
        <c:axId val="116787072"/>
        <c:scaling>
          <c:orientation val="minMax"/>
          <c:max val="0.2"/>
        </c:scaling>
        <c:delete val="0"/>
        <c:axPos val="l"/>
        <c:numFmt formatCode="0%" sourceLinked="0"/>
        <c:majorTickMark val="out"/>
        <c:minorTickMark val="none"/>
        <c:tickLblPos val="nextTo"/>
        <c:crossAx val="116785536"/>
        <c:crosses val="autoZero"/>
        <c:crossBetween val="between"/>
      </c:valAx>
      <c:spPr>
        <a:solidFill>
          <a:schemeClr val="bg1">
            <a:lumMod val="95000"/>
          </a:schemeClr>
        </a:solid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016454038047586E-2"/>
          <c:y val="3.0599517921972012E-2"/>
          <c:w val="0.95392914255334693"/>
          <c:h val="0.87680596655463872"/>
        </c:manualLayout>
      </c:layout>
      <c:barChart>
        <c:barDir val="col"/>
        <c:grouping val="stacked"/>
        <c:varyColors val="0"/>
        <c:ser>
          <c:idx val="1"/>
          <c:order val="1"/>
          <c:tx>
            <c:strRef>
              <c:f>Data!$IE$5</c:f>
              <c:strCache>
                <c:ptCount val="1"/>
                <c:pt idx="0">
                  <c:v>Red Range</c:v>
                </c:pt>
              </c:strCache>
            </c:strRef>
          </c:tx>
          <c:spPr>
            <a:solidFill>
              <a:schemeClr val="accent3">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Data!$IE$19:$IE$66</c:f>
              <c:numCache>
                <c:formatCode>General</c:formatCode>
                <c:ptCount val="26"/>
                <c:pt idx="12" formatCode="0.0%">
                  <c:v>0.05</c:v>
                </c:pt>
                <c:pt idx="13" formatCode="0.0%">
                  <c:v>4.8181818182E-2</c:v>
                </c:pt>
                <c:pt idx="14" formatCode="0.0%">
                  <c:v>4.6363636363999997E-2</c:v>
                </c:pt>
                <c:pt idx="15" formatCode="0.0%">
                  <c:v>4.4545454545999993E-2</c:v>
                </c:pt>
                <c:pt idx="16" formatCode="0.0%">
                  <c:v>4.272727272799999E-2</c:v>
                </c:pt>
                <c:pt idx="17" formatCode="0.0%">
                  <c:v>4.0909090909999987E-2</c:v>
                </c:pt>
                <c:pt idx="18" formatCode="0.0%">
                  <c:v>3.9090909091999984E-2</c:v>
                </c:pt>
                <c:pt idx="19" formatCode="0.0%">
                  <c:v>3.7272727273999981E-2</c:v>
                </c:pt>
                <c:pt idx="20" formatCode="0.0%">
                  <c:v>3.5454545455999978E-2</c:v>
                </c:pt>
                <c:pt idx="21" formatCode="0.0%">
                  <c:v>3.3636363637999975E-2</c:v>
                </c:pt>
                <c:pt idx="22" formatCode="0.0%">
                  <c:v>3.1818181819999972E-2</c:v>
                </c:pt>
                <c:pt idx="23" formatCode="0.0%">
                  <c:v>3.0000000001999972E-2</c:v>
                </c:pt>
                <c:pt idx="24" formatCode="0.0%">
                  <c:v>0.03</c:v>
                </c:pt>
                <c:pt idx="25" formatCode="0.0%">
                  <c:v>0.03</c:v>
                </c:pt>
              </c:numCache>
            </c:numRef>
          </c:val>
          <c:extLst>
            <c:ext xmlns:c16="http://schemas.microsoft.com/office/drawing/2014/chart" uri="{C3380CC4-5D6E-409C-BE32-E72D297353CC}">
              <c16:uniqueId val="{00000000-0DB9-48CD-BC87-8ADF2F65BAF1}"/>
            </c:ext>
          </c:extLst>
        </c:ser>
        <c:ser>
          <c:idx val="2"/>
          <c:order val="2"/>
          <c:tx>
            <c:strRef>
              <c:f>Data!$IF$5</c:f>
              <c:strCache>
                <c:ptCount val="1"/>
                <c:pt idx="0">
                  <c:v>Green Range</c:v>
                </c:pt>
              </c:strCache>
            </c:strRef>
          </c:tx>
          <c:spPr>
            <a:solidFill>
              <a:schemeClr val="accent2">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Data!$IF$19:$IF$66</c:f>
              <c:numCache>
                <c:formatCode>General</c:formatCode>
                <c:ptCount val="26"/>
                <c:pt idx="12" formatCode="0.0%">
                  <c:v>0.95</c:v>
                </c:pt>
                <c:pt idx="13" formatCode="0.0%">
                  <c:v>0.95181818181800004</c:v>
                </c:pt>
                <c:pt idx="14" formatCode="0.0%">
                  <c:v>0.95363636363600002</c:v>
                </c:pt>
                <c:pt idx="15" formatCode="0.0%">
                  <c:v>0.95545454545399999</c:v>
                </c:pt>
                <c:pt idx="16" formatCode="0.0%">
                  <c:v>0.95727272727199997</c:v>
                </c:pt>
                <c:pt idx="17" formatCode="0.0%">
                  <c:v>0.95909090909000005</c:v>
                </c:pt>
                <c:pt idx="18" formatCode="0.0%">
                  <c:v>0.96090909090800003</c:v>
                </c:pt>
                <c:pt idx="19" formatCode="0.0%">
                  <c:v>0.96272727272600001</c:v>
                </c:pt>
                <c:pt idx="20" formatCode="0.0%">
                  <c:v>0.96454545454399998</c:v>
                </c:pt>
                <c:pt idx="21" formatCode="0.0%">
                  <c:v>0.96636363636200007</c:v>
                </c:pt>
                <c:pt idx="22" formatCode="0.0%">
                  <c:v>0.96818181818000004</c:v>
                </c:pt>
                <c:pt idx="23" formatCode="0.0%">
                  <c:v>0.96999999999800002</c:v>
                </c:pt>
                <c:pt idx="24" formatCode="0.0%">
                  <c:v>0.97</c:v>
                </c:pt>
                <c:pt idx="25" formatCode="0.0%">
                  <c:v>0.97</c:v>
                </c:pt>
              </c:numCache>
            </c:numRef>
          </c:val>
          <c:extLst>
            <c:ext xmlns:c16="http://schemas.microsoft.com/office/drawing/2014/chart" uri="{C3380CC4-5D6E-409C-BE32-E72D297353CC}">
              <c16:uniqueId val="{00000001-0DB9-48CD-BC87-8ADF2F65BAF1}"/>
            </c:ext>
          </c:extLst>
        </c:ser>
        <c:dLbls>
          <c:showLegendKey val="0"/>
          <c:showVal val="0"/>
          <c:showCatName val="0"/>
          <c:showSerName val="0"/>
          <c:showPercent val="0"/>
          <c:showBubbleSize val="0"/>
        </c:dLbls>
        <c:gapWidth val="0"/>
        <c:overlap val="100"/>
        <c:axId val="116823552"/>
        <c:axId val="116825088"/>
      </c:barChart>
      <c:lineChart>
        <c:grouping val="standard"/>
        <c:varyColors val="0"/>
        <c:ser>
          <c:idx val="0"/>
          <c:order val="0"/>
          <c:tx>
            <c:strRef>
              <c:f>Data!$IB$5</c:f>
              <c:strCache>
                <c:ptCount val="1"/>
                <c:pt idx="0">
                  <c:v>Plastic Surgery Cancellation Rate</c:v>
                </c:pt>
              </c:strCache>
            </c:strRef>
          </c:tx>
          <c:spPr>
            <a:ln>
              <a:solidFill>
                <a:prstClr val="black"/>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Data!$IB$19:$IB$66</c:f>
              <c:numCache>
                <c:formatCode>0.0%</c:formatCode>
                <c:ptCount val="26"/>
                <c:pt idx="0">
                  <c:v>5.0632911392405063E-2</c:v>
                </c:pt>
                <c:pt idx="1">
                  <c:v>0.03</c:v>
                </c:pt>
                <c:pt idx="2">
                  <c:v>6.3157894736842107E-2</c:v>
                </c:pt>
                <c:pt idx="3">
                  <c:v>3.125E-2</c:v>
                </c:pt>
                <c:pt idx="4">
                  <c:v>0</c:v>
                </c:pt>
                <c:pt idx="5">
                  <c:v>1.5625E-2</c:v>
                </c:pt>
                <c:pt idx="6">
                  <c:v>1.9417475728155338E-2</c:v>
                </c:pt>
                <c:pt idx="7">
                  <c:v>2.9850746268656716E-2</c:v>
                </c:pt>
                <c:pt idx="8">
                  <c:v>0</c:v>
                </c:pt>
                <c:pt idx="9">
                  <c:v>3.5714285714285712E-2</c:v>
                </c:pt>
                <c:pt idx="10">
                  <c:v>7.8947368421052627E-2</c:v>
                </c:pt>
                <c:pt idx="11">
                  <c:v>5.7971014492753624E-2</c:v>
                </c:pt>
                <c:pt idx="12">
                  <c:v>0</c:v>
                </c:pt>
                <c:pt idx="13">
                  <c:v>4.1666666666666664E-2</c:v>
                </c:pt>
                <c:pt idx="14">
                  <c:v>1.4084507042253521E-2</c:v>
                </c:pt>
                <c:pt idx="15">
                  <c:v>1.7857142857142856E-2</c:v>
                </c:pt>
                <c:pt idx="16">
                  <c:v>5.1724137931034482E-2</c:v>
                </c:pt>
                <c:pt idx="17">
                  <c:v>5.5555555555555552E-2</c:v>
                </c:pt>
                <c:pt idx="18">
                  <c:v>6.4516129032258063E-2</c:v>
                </c:pt>
                <c:pt idx="19">
                  <c:v>2.6315789473684209E-2</c:v>
                </c:pt>
                <c:pt idx="20">
                  <c:v>0</c:v>
                </c:pt>
                <c:pt idx="21">
                  <c:v>8.9285714285714288E-2</c:v>
                </c:pt>
                <c:pt idx="22">
                  <c:v>4.5454545454545456E-2</c:v>
                </c:pt>
                <c:pt idx="23">
                  <c:v>4.1666666666666664E-2</c:v>
                </c:pt>
                <c:pt idx="24">
                  <c:v>0</c:v>
                </c:pt>
                <c:pt idx="25">
                  <c:v>0</c:v>
                </c:pt>
              </c:numCache>
            </c:numRef>
          </c:val>
          <c:smooth val="0"/>
          <c:extLst>
            <c:ext xmlns:c16="http://schemas.microsoft.com/office/drawing/2014/chart" uri="{C3380CC4-5D6E-409C-BE32-E72D297353CC}">
              <c16:uniqueId val="{00000002-0DB9-48CD-BC87-8ADF2F65BAF1}"/>
            </c:ext>
          </c:extLst>
        </c:ser>
        <c:dLbls>
          <c:showLegendKey val="0"/>
          <c:showVal val="0"/>
          <c:showCatName val="0"/>
          <c:showSerName val="0"/>
          <c:showPercent val="0"/>
          <c:showBubbleSize val="0"/>
        </c:dLbls>
        <c:marker val="1"/>
        <c:smooth val="0"/>
        <c:axId val="116823552"/>
        <c:axId val="116825088"/>
      </c:lineChart>
      <c:dateAx>
        <c:axId val="116823552"/>
        <c:scaling>
          <c:orientation val="minMax"/>
        </c:scaling>
        <c:delete val="0"/>
        <c:axPos val="b"/>
        <c:numFmt formatCode="mmm\-yy" sourceLinked="1"/>
        <c:majorTickMark val="out"/>
        <c:minorTickMark val="none"/>
        <c:tickLblPos val="nextTo"/>
        <c:txPr>
          <a:bodyPr/>
          <a:lstStyle/>
          <a:p>
            <a:pPr>
              <a:defRPr sz="800"/>
            </a:pPr>
            <a:endParaRPr lang="en-US"/>
          </a:p>
        </c:txPr>
        <c:crossAx val="116825088"/>
        <c:crosses val="autoZero"/>
        <c:auto val="1"/>
        <c:lblOffset val="100"/>
        <c:baseTimeUnit val="months"/>
      </c:dateAx>
      <c:valAx>
        <c:axId val="116825088"/>
        <c:scaling>
          <c:orientation val="minMax"/>
          <c:max val="0.2"/>
        </c:scaling>
        <c:delete val="0"/>
        <c:axPos val="l"/>
        <c:numFmt formatCode="0%" sourceLinked="0"/>
        <c:majorTickMark val="out"/>
        <c:minorTickMark val="none"/>
        <c:tickLblPos val="nextTo"/>
        <c:crossAx val="116823552"/>
        <c:crosses val="autoZero"/>
        <c:crossBetween val="between"/>
      </c:valAx>
      <c:spPr>
        <a:solidFill>
          <a:schemeClr val="bg1">
            <a:lumMod val="95000"/>
          </a:schemeClr>
        </a:solid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016454038047634E-2"/>
          <c:y val="3.0599517921972012E-2"/>
          <c:w val="0.95392914255334715"/>
          <c:h val="0.87680596655463894"/>
        </c:manualLayout>
      </c:layout>
      <c:barChart>
        <c:barDir val="col"/>
        <c:grouping val="stacked"/>
        <c:varyColors val="0"/>
        <c:ser>
          <c:idx val="1"/>
          <c:order val="1"/>
          <c:tx>
            <c:strRef>
              <c:f>Data!$IJ$5</c:f>
              <c:strCache>
                <c:ptCount val="1"/>
                <c:pt idx="0">
                  <c:v>Red Range</c:v>
                </c:pt>
              </c:strCache>
            </c:strRef>
          </c:tx>
          <c:spPr>
            <a:solidFill>
              <a:schemeClr val="accent3">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Data!$IJ$19:$IJ$66</c:f>
              <c:numCache>
                <c:formatCode>General</c:formatCode>
                <c:ptCount val="26"/>
                <c:pt idx="12" formatCode="0.0%">
                  <c:v>8.9599999999999999E-2</c:v>
                </c:pt>
                <c:pt idx="13" formatCode="0.0%">
                  <c:v>8.5999999999999993E-2</c:v>
                </c:pt>
                <c:pt idx="14" formatCode="0.0%">
                  <c:v>8.2400000000000001E-2</c:v>
                </c:pt>
                <c:pt idx="15" formatCode="0.0%">
                  <c:v>7.8799999999999995E-2</c:v>
                </c:pt>
                <c:pt idx="16" formatCode="0.0%">
                  <c:v>7.5200000000000003E-2</c:v>
                </c:pt>
                <c:pt idx="17" formatCode="0.0%">
                  <c:v>7.1599999999999997E-2</c:v>
                </c:pt>
                <c:pt idx="18" formatCode="0.0%">
                  <c:v>6.8000000000000005E-2</c:v>
                </c:pt>
                <c:pt idx="19" formatCode="0.0%">
                  <c:v>6.4399999999999999E-2</c:v>
                </c:pt>
                <c:pt idx="20" formatCode="0.0%">
                  <c:v>6.08E-2</c:v>
                </c:pt>
                <c:pt idx="21" formatCode="0.0%">
                  <c:v>5.7200000000000001E-2</c:v>
                </c:pt>
                <c:pt idx="22" formatCode="0.0%">
                  <c:v>5.3600000000000002E-2</c:v>
                </c:pt>
                <c:pt idx="23" formatCode="0.0%">
                  <c:v>0.05</c:v>
                </c:pt>
                <c:pt idx="24" formatCode="0.00%">
                  <c:v>0.06</c:v>
                </c:pt>
                <c:pt idx="25" formatCode="0.00%">
                  <c:v>5.91E-2</c:v>
                </c:pt>
              </c:numCache>
            </c:numRef>
          </c:val>
          <c:extLst>
            <c:ext xmlns:c16="http://schemas.microsoft.com/office/drawing/2014/chart" uri="{C3380CC4-5D6E-409C-BE32-E72D297353CC}">
              <c16:uniqueId val="{00000000-961B-4357-B58F-45FE2E1E7CF1}"/>
            </c:ext>
          </c:extLst>
        </c:ser>
        <c:ser>
          <c:idx val="2"/>
          <c:order val="2"/>
          <c:tx>
            <c:strRef>
              <c:f>Data!$IK$5</c:f>
              <c:strCache>
                <c:ptCount val="1"/>
                <c:pt idx="0">
                  <c:v>Green Range</c:v>
                </c:pt>
              </c:strCache>
            </c:strRef>
          </c:tx>
          <c:spPr>
            <a:solidFill>
              <a:schemeClr val="accent2">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Data!$IK$19:$IK$66</c:f>
              <c:numCache>
                <c:formatCode>0.0%</c:formatCode>
                <c:ptCount val="26"/>
                <c:pt idx="12">
                  <c:v>0.91039999999999999</c:v>
                </c:pt>
                <c:pt idx="13">
                  <c:v>0.91400000000000003</c:v>
                </c:pt>
                <c:pt idx="14">
                  <c:v>0.91759999999999997</c:v>
                </c:pt>
                <c:pt idx="15">
                  <c:v>0.92120000000000002</c:v>
                </c:pt>
                <c:pt idx="16">
                  <c:v>0.92479999999999996</c:v>
                </c:pt>
                <c:pt idx="17">
                  <c:v>0.9284</c:v>
                </c:pt>
                <c:pt idx="18">
                  <c:v>0.93199999999999994</c:v>
                </c:pt>
                <c:pt idx="19">
                  <c:v>0.93559999999999999</c:v>
                </c:pt>
                <c:pt idx="20">
                  <c:v>0.93920000000000003</c:v>
                </c:pt>
                <c:pt idx="21">
                  <c:v>0.94279999999999997</c:v>
                </c:pt>
                <c:pt idx="22">
                  <c:v>0.94640000000000002</c:v>
                </c:pt>
                <c:pt idx="23">
                  <c:v>0.95</c:v>
                </c:pt>
                <c:pt idx="24" formatCode="0.00%">
                  <c:v>0.94</c:v>
                </c:pt>
                <c:pt idx="25" formatCode="0.00%">
                  <c:v>0.94089999999999996</c:v>
                </c:pt>
              </c:numCache>
            </c:numRef>
          </c:val>
          <c:extLst>
            <c:ext xmlns:c16="http://schemas.microsoft.com/office/drawing/2014/chart" uri="{C3380CC4-5D6E-409C-BE32-E72D297353CC}">
              <c16:uniqueId val="{00000001-961B-4357-B58F-45FE2E1E7CF1}"/>
            </c:ext>
          </c:extLst>
        </c:ser>
        <c:dLbls>
          <c:showLegendKey val="0"/>
          <c:showVal val="0"/>
          <c:showCatName val="0"/>
          <c:showSerName val="0"/>
          <c:showPercent val="0"/>
          <c:showBubbleSize val="0"/>
        </c:dLbls>
        <c:gapWidth val="0"/>
        <c:overlap val="100"/>
        <c:axId val="116886144"/>
        <c:axId val="116896128"/>
      </c:barChart>
      <c:lineChart>
        <c:grouping val="standard"/>
        <c:varyColors val="0"/>
        <c:ser>
          <c:idx val="0"/>
          <c:order val="0"/>
          <c:tx>
            <c:strRef>
              <c:f>Data!$IG$5</c:f>
              <c:strCache>
                <c:ptCount val="1"/>
                <c:pt idx="0">
                  <c:v>Endoscopy Cancellation Rate</c:v>
                </c:pt>
              </c:strCache>
            </c:strRef>
          </c:tx>
          <c:spPr>
            <a:ln>
              <a:solidFill>
                <a:prstClr val="black"/>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Data!$IG$19:$IG$66</c:f>
              <c:numCache>
                <c:formatCode>0.0%</c:formatCode>
                <c:ptCount val="26"/>
                <c:pt idx="0">
                  <c:v>6.4814814814814811E-2</c:v>
                </c:pt>
                <c:pt idx="1">
                  <c:v>0.14685314685314685</c:v>
                </c:pt>
                <c:pt idx="2">
                  <c:v>0.12582781456953643</c:v>
                </c:pt>
                <c:pt idx="3">
                  <c:v>0.1038961038961039</c:v>
                </c:pt>
                <c:pt idx="4">
                  <c:v>3.2000000000000001E-2</c:v>
                </c:pt>
                <c:pt idx="5">
                  <c:v>0.12328767123287671</c:v>
                </c:pt>
                <c:pt idx="6">
                  <c:v>0.12195121951219512</c:v>
                </c:pt>
                <c:pt idx="7">
                  <c:v>6.8627450980392163E-2</c:v>
                </c:pt>
                <c:pt idx="8">
                  <c:v>7.586206896551724E-2</c:v>
                </c:pt>
                <c:pt idx="9">
                  <c:v>9.9009900990099015E-2</c:v>
                </c:pt>
                <c:pt idx="10">
                  <c:v>0.11538461538461539</c:v>
                </c:pt>
                <c:pt idx="11">
                  <c:v>8.2089552238805971E-2</c:v>
                </c:pt>
                <c:pt idx="12">
                  <c:v>7.6470588235294124E-2</c:v>
                </c:pt>
                <c:pt idx="13">
                  <c:v>5.0847457627118647E-2</c:v>
                </c:pt>
                <c:pt idx="14">
                  <c:v>7.9365079365079361E-2</c:v>
                </c:pt>
                <c:pt idx="15">
                  <c:v>0.11585365853658537</c:v>
                </c:pt>
                <c:pt idx="16">
                  <c:v>5.9459459459459463E-2</c:v>
                </c:pt>
                <c:pt idx="17">
                  <c:v>9.4240837696335081E-2</c:v>
                </c:pt>
                <c:pt idx="18">
                  <c:v>6.2015503875968991E-2</c:v>
                </c:pt>
                <c:pt idx="19">
                  <c:v>4.6511627906976744E-2</c:v>
                </c:pt>
                <c:pt idx="20">
                  <c:v>5.9701492537313432E-2</c:v>
                </c:pt>
                <c:pt idx="21">
                  <c:v>8.3333333333333329E-2</c:v>
                </c:pt>
                <c:pt idx="22">
                  <c:v>5.3658536585365853E-2</c:v>
                </c:pt>
                <c:pt idx="23">
                  <c:v>5.9113300492610835E-2</c:v>
                </c:pt>
                <c:pt idx="24">
                  <c:v>9.6774193548387094E-2</c:v>
                </c:pt>
                <c:pt idx="25">
                  <c:v>7.8947368421052627E-2</c:v>
                </c:pt>
              </c:numCache>
            </c:numRef>
          </c:val>
          <c:smooth val="0"/>
          <c:extLst>
            <c:ext xmlns:c16="http://schemas.microsoft.com/office/drawing/2014/chart" uri="{C3380CC4-5D6E-409C-BE32-E72D297353CC}">
              <c16:uniqueId val="{00000002-961B-4357-B58F-45FE2E1E7CF1}"/>
            </c:ext>
          </c:extLst>
        </c:ser>
        <c:dLbls>
          <c:showLegendKey val="0"/>
          <c:showVal val="0"/>
          <c:showCatName val="0"/>
          <c:showSerName val="0"/>
          <c:showPercent val="0"/>
          <c:showBubbleSize val="0"/>
        </c:dLbls>
        <c:marker val="1"/>
        <c:smooth val="0"/>
        <c:axId val="116886144"/>
        <c:axId val="116896128"/>
      </c:lineChart>
      <c:dateAx>
        <c:axId val="116886144"/>
        <c:scaling>
          <c:orientation val="minMax"/>
        </c:scaling>
        <c:delete val="0"/>
        <c:axPos val="b"/>
        <c:numFmt formatCode="mmm\-yy" sourceLinked="1"/>
        <c:majorTickMark val="out"/>
        <c:minorTickMark val="none"/>
        <c:tickLblPos val="nextTo"/>
        <c:txPr>
          <a:bodyPr/>
          <a:lstStyle/>
          <a:p>
            <a:pPr>
              <a:defRPr sz="800"/>
            </a:pPr>
            <a:endParaRPr lang="en-US"/>
          </a:p>
        </c:txPr>
        <c:crossAx val="116896128"/>
        <c:crosses val="autoZero"/>
        <c:auto val="1"/>
        <c:lblOffset val="100"/>
        <c:baseTimeUnit val="months"/>
      </c:dateAx>
      <c:valAx>
        <c:axId val="116896128"/>
        <c:scaling>
          <c:orientation val="minMax"/>
          <c:max val="0.2"/>
        </c:scaling>
        <c:delete val="0"/>
        <c:axPos val="l"/>
        <c:numFmt formatCode="0%" sourceLinked="0"/>
        <c:majorTickMark val="out"/>
        <c:minorTickMark val="none"/>
        <c:tickLblPos val="nextTo"/>
        <c:crossAx val="116886144"/>
        <c:crosses val="autoZero"/>
        <c:crossBetween val="between"/>
      </c:valAx>
      <c:spPr>
        <a:solidFill>
          <a:schemeClr val="bg1">
            <a:lumMod val="95000"/>
          </a:schemeClr>
        </a:solid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016454038047676E-2"/>
          <c:y val="3.0599517921972012E-2"/>
          <c:w val="0.95392914255334749"/>
          <c:h val="0.87680596655463916"/>
        </c:manualLayout>
      </c:layout>
      <c:barChart>
        <c:barDir val="col"/>
        <c:grouping val="stacked"/>
        <c:varyColors val="0"/>
        <c:ser>
          <c:idx val="1"/>
          <c:order val="1"/>
          <c:tx>
            <c:strRef>
              <c:f>Data!$IO$5</c:f>
              <c:strCache>
                <c:ptCount val="1"/>
                <c:pt idx="0">
                  <c:v>Red Range</c:v>
                </c:pt>
              </c:strCache>
            </c:strRef>
          </c:tx>
          <c:spPr>
            <a:solidFill>
              <a:schemeClr val="accent3">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Data!$IO$19:$IO$66</c:f>
              <c:numCache>
                <c:formatCode>General</c:formatCode>
                <c:ptCount val="26"/>
                <c:pt idx="12" formatCode="0.0%">
                  <c:v>8.9599999999999999E-2</c:v>
                </c:pt>
                <c:pt idx="13" formatCode="0.0%">
                  <c:v>8.5999999999999993E-2</c:v>
                </c:pt>
                <c:pt idx="14" formatCode="0.0%">
                  <c:v>8.2400000000000001E-2</c:v>
                </c:pt>
                <c:pt idx="15" formatCode="0.0%">
                  <c:v>7.8799999999999995E-2</c:v>
                </c:pt>
                <c:pt idx="16" formatCode="0.0%">
                  <c:v>7.5200000000000003E-2</c:v>
                </c:pt>
                <c:pt idx="17" formatCode="0.0%">
                  <c:v>7.1599999999999997E-2</c:v>
                </c:pt>
                <c:pt idx="18" formatCode="0.0%">
                  <c:v>6.8000000000000005E-2</c:v>
                </c:pt>
                <c:pt idx="19" formatCode="0.0%">
                  <c:v>6.4399999999999999E-2</c:v>
                </c:pt>
                <c:pt idx="20" formatCode="0.0%">
                  <c:v>6.08E-2</c:v>
                </c:pt>
                <c:pt idx="21" formatCode="0.0%">
                  <c:v>5.7200000000000001E-2</c:v>
                </c:pt>
                <c:pt idx="22" formatCode="0.0%">
                  <c:v>5.3600000000000002E-2</c:v>
                </c:pt>
                <c:pt idx="23" formatCode="0.0%">
                  <c:v>0.05</c:v>
                </c:pt>
                <c:pt idx="24" formatCode="0.00%">
                  <c:v>0.09</c:v>
                </c:pt>
                <c:pt idx="25" formatCode="0.00%">
                  <c:v>8.7999999999999995E-2</c:v>
                </c:pt>
              </c:numCache>
            </c:numRef>
          </c:val>
          <c:extLst>
            <c:ext xmlns:c16="http://schemas.microsoft.com/office/drawing/2014/chart" uri="{C3380CC4-5D6E-409C-BE32-E72D297353CC}">
              <c16:uniqueId val="{00000000-2CDC-464C-9C86-F507B2BC5E5D}"/>
            </c:ext>
          </c:extLst>
        </c:ser>
        <c:ser>
          <c:idx val="2"/>
          <c:order val="2"/>
          <c:tx>
            <c:strRef>
              <c:f>Data!$IP$5</c:f>
              <c:strCache>
                <c:ptCount val="1"/>
                <c:pt idx="0">
                  <c:v>Green Range</c:v>
                </c:pt>
              </c:strCache>
            </c:strRef>
          </c:tx>
          <c:spPr>
            <a:solidFill>
              <a:schemeClr val="accent2">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Data!$IP$19:$IP$66</c:f>
              <c:numCache>
                <c:formatCode>General</c:formatCode>
                <c:ptCount val="26"/>
                <c:pt idx="12" formatCode="0.0%">
                  <c:v>0.91039999999999999</c:v>
                </c:pt>
                <c:pt idx="13" formatCode="0.0%">
                  <c:v>0.91400000000000003</c:v>
                </c:pt>
                <c:pt idx="14" formatCode="0.0%">
                  <c:v>0.91759999999999997</c:v>
                </c:pt>
                <c:pt idx="15" formatCode="0.0%">
                  <c:v>0.92120000000000002</c:v>
                </c:pt>
                <c:pt idx="16" formatCode="0.0%">
                  <c:v>0.92479999999999996</c:v>
                </c:pt>
                <c:pt idx="17" formatCode="0.0%">
                  <c:v>0.9284</c:v>
                </c:pt>
                <c:pt idx="18" formatCode="0.0%">
                  <c:v>0.93199999999999994</c:v>
                </c:pt>
                <c:pt idx="19" formatCode="0.0%">
                  <c:v>0.93559999999999999</c:v>
                </c:pt>
                <c:pt idx="20" formatCode="0.0%">
                  <c:v>0.93920000000000003</c:v>
                </c:pt>
                <c:pt idx="21" formatCode="0.0%">
                  <c:v>0.94279999999999997</c:v>
                </c:pt>
                <c:pt idx="22" formatCode="0.0%">
                  <c:v>0.94640000000000002</c:v>
                </c:pt>
                <c:pt idx="23" formatCode="0.0%">
                  <c:v>0.95</c:v>
                </c:pt>
                <c:pt idx="24" formatCode="0.0%">
                  <c:v>0.91</c:v>
                </c:pt>
                <c:pt idx="25" formatCode="0.0%">
                  <c:v>0.91200000000000003</c:v>
                </c:pt>
              </c:numCache>
            </c:numRef>
          </c:val>
          <c:extLst>
            <c:ext xmlns:c16="http://schemas.microsoft.com/office/drawing/2014/chart" uri="{C3380CC4-5D6E-409C-BE32-E72D297353CC}">
              <c16:uniqueId val="{00000001-2CDC-464C-9C86-F507B2BC5E5D}"/>
            </c:ext>
          </c:extLst>
        </c:ser>
        <c:dLbls>
          <c:showLegendKey val="0"/>
          <c:showVal val="0"/>
          <c:showCatName val="0"/>
          <c:showSerName val="0"/>
          <c:showPercent val="0"/>
          <c:showBubbleSize val="0"/>
        </c:dLbls>
        <c:gapWidth val="0"/>
        <c:overlap val="100"/>
        <c:axId val="118046080"/>
        <c:axId val="118060160"/>
      </c:barChart>
      <c:lineChart>
        <c:grouping val="standard"/>
        <c:varyColors val="0"/>
        <c:ser>
          <c:idx val="0"/>
          <c:order val="0"/>
          <c:tx>
            <c:strRef>
              <c:f>Data!$IL$5</c:f>
              <c:strCache>
                <c:ptCount val="1"/>
                <c:pt idx="0">
                  <c:v>General Surgery Cancellation Rate</c:v>
                </c:pt>
              </c:strCache>
            </c:strRef>
          </c:tx>
          <c:spPr>
            <a:ln>
              <a:solidFill>
                <a:prstClr val="black"/>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Data!$IL$19:$IL$66</c:f>
              <c:numCache>
                <c:formatCode>0.0%</c:formatCode>
                <c:ptCount val="26"/>
                <c:pt idx="0">
                  <c:v>9.5238095238095233E-2</c:v>
                </c:pt>
                <c:pt idx="1">
                  <c:v>8.6419753086419748E-2</c:v>
                </c:pt>
                <c:pt idx="2">
                  <c:v>0.10843373493975904</c:v>
                </c:pt>
                <c:pt idx="3">
                  <c:v>9.375E-2</c:v>
                </c:pt>
                <c:pt idx="4">
                  <c:v>0.10810810810810811</c:v>
                </c:pt>
                <c:pt idx="5">
                  <c:v>4.7619047619047616E-2</c:v>
                </c:pt>
                <c:pt idx="6">
                  <c:v>0.1095890410958904</c:v>
                </c:pt>
                <c:pt idx="7">
                  <c:v>5.7471264367816091E-2</c:v>
                </c:pt>
                <c:pt idx="8">
                  <c:v>0.14814814814814814</c:v>
                </c:pt>
                <c:pt idx="9">
                  <c:v>8.8235294117647065E-2</c:v>
                </c:pt>
                <c:pt idx="10">
                  <c:v>0.1125</c:v>
                </c:pt>
                <c:pt idx="11">
                  <c:v>7.4999999999999997E-2</c:v>
                </c:pt>
                <c:pt idx="12">
                  <c:v>0.12121212121212122</c:v>
                </c:pt>
                <c:pt idx="13">
                  <c:v>4.6153846153846156E-2</c:v>
                </c:pt>
                <c:pt idx="14">
                  <c:v>7.3529411764705885E-2</c:v>
                </c:pt>
                <c:pt idx="15">
                  <c:v>0.11224489795918367</c:v>
                </c:pt>
                <c:pt idx="16">
                  <c:v>0.10344827586206896</c:v>
                </c:pt>
                <c:pt idx="17">
                  <c:v>8.1081081081081086E-2</c:v>
                </c:pt>
                <c:pt idx="18">
                  <c:v>0.13592233009708737</c:v>
                </c:pt>
                <c:pt idx="19">
                  <c:v>0.13698630136986301</c:v>
                </c:pt>
                <c:pt idx="20">
                  <c:v>5.6818181818181816E-2</c:v>
                </c:pt>
                <c:pt idx="21">
                  <c:v>6.1728395061728392E-2</c:v>
                </c:pt>
                <c:pt idx="22">
                  <c:v>0.15189873417721519</c:v>
                </c:pt>
                <c:pt idx="23">
                  <c:v>9.8039215686274508E-2</c:v>
                </c:pt>
                <c:pt idx="24">
                  <c:v>9.7222222222222224E-2</c:v>
                </c:pt>
                <c:pt idx="25">
                  <c:v>6.7307692307692304E-2</c:v>
                </c:pt>
              </c:numCache>
            </c:numRef>
          </c:val>
          <c:smooth val="0"/>
          <c:extLst>
            <c:ext xmlns:c16="http://schemas.microsoft.com/office/drawing/2014/chart" uri="{C3380CC4-5D6E-409C-BE32-E72D297353CC}">
              <c16:uniqueId val="{00000002-2CDC-464C-9C86-F507B2BC5E5D}"/>
            </c:ext>
          </c:extLst>
        </c:ser>
        <c:dLbls>
          <c:showLegendKey val="0"/>
          <c:showVal val="0"/>
          <c:showCatName val="0"/>
          <c:showSerName val="0"/>
          <c:showPercent val="0"/>
          <c:showBubbleSize val="0"/>
        </c:dLbls>
        <c:marker val="1"/>
        <c:smooth val="0"/>
        <c:axId val="118046080"/>
        <c:axId val="118060160"/>
      </c:lineChart>
      <c:dateAx>
        <c:axId val="118046080"/>
        <c:scaling>
          <c:orientation val="minMax"/>
        </c:scaling>
        <c:delete val="0"/>
        <c:axPos val="b"/>
        <c:numFmt formatCode="mmm\-yy" sourceLinked="1"/>
        <c:majorTickMark val="out"/>
        <c:minorTickMark val="none"/>
        <c:tickLblPos val="nextTo"/>
        <c:txPr>
          <a:bodyPr/>
          <a:lstStyle/>
          <a:p>
            <a:pPr>
              <a:defRPr sz="800"/>
            </a:pPr>
            <a:endParaRPr lang="en-US"/>
          </a:p>
        </c:txPr>
        <c:crossAx val="118060160"/>
        <c:crosses val="autoZero"/>
        <c:auto val="1"/>
        <c:lblOffset val="100"/>
        <c:baseTimeUnit val="months"/>
      </c:dateAx>
      <c:valAx>
        <c:axId val="118060160"/>
        <c:scaling>
          <c:orientation val="minMax"/>
          <c:max val="0.2"/>
        </c:scaling>
        <c:delete val="0"/>
        <c:axPos val="l"/>
        <c:numFmt formatCode="0%" sourceLinked="0"/>
        <c:majorTickMark val="out"/>
        <c:minorTickMark val="none"/>
        <c:tickLblPos val="nextTo"/>
        <c:crossAx val="118046080"/>
        <c:crosses val="autoZero"/>
        <c:crossBetween val="between"/>
      </c:valAx>
      <c:spPr>
        <a:solidFill>
          <a:schemeClr val="bg1">
            <a:lumMod val="95000"/>
          </a:schemeClr>
        </a:solid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16293264094104E-2"/>
          <c:y val="7.7100831146107524E-2"/>
          <c:w val="0.92963003684690004"/>
          <c:h val="0.64573490813651246"/>
        </c:manualLayout>
      </c:layout>
      <c:areaChart>
        <c:grouping val="stacked"/>
        <c:varyColors val="0"/>
        <c:ser>
          <c:idx val="1"/>
          <c:order val="0"/>
          <c:tx>
            <c:strRef>
              <c:f>Data!$AM$5</c:f>
              <c:strCache>
                <c:ptCount val="1"/>
                <c:pt idx="0">
                  <c:v>Red Range</c:v>
                </c:pt>
              </c:strCache>
            </c:strRef>
          </c:tx>
          <c:spPr>
            <a:solidFill>
              <a:schemeClr val="accent2">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Data!$AM$19:$AM$66</c:f>
              <c:numCache>
                <c:formatCode>0%</c:formatCode>
                <c:ptCount val="26"/>
                <c:pt idx="0">
                  <c:v>0</c:v>
                </c:pt>
                <c:pt idx="1">
                  <c:v>8.3000000000000004E-2</c:v>
                </c:pt>
                <c:pt idx="2">
                  <c:v>0.16600000000000001</c:v>
                </c:pt>
                <c:pt idx="3">
                  <c:v>0.249</c:v>
                </c:pt>
                <c:pt idx="4">
                  <c:v>0.33200000000000002</c:v>
                </c:pt>
                <c:pt idx="5">
                  <c:v>0.41499999999999998</c:v>
                </c:pt>
                <c:pt idx="6">
                  <c:v>0.5</c:v>
                </c:pt>
                <c:pt idx="7">
                  <c:v>0.62</c:v>
                </c:pt>
                <c:pt idx="8">
                  <c:v>0.75</c:v>
                </c:pt>
                <c:pt idx="9">
                  <c:v>0.83</c:v>
                </c:pt>
                <c:pt idx="10">
                  <c:v>0.91</c:v>
                </c:pt>
                <c:pt idx="11">
                  <c:v>1</c:v>
                </c:pt>
                <c:pt idx="12">
                  <c:v>0</c:v>
                </c:pt>
                <c:pt idx="13">
                  <c:v>8.3000000000000004E-2</c:v>
                </c:pt>
                <c:pt idx="14">
                  <c:v>0.16600000000000001</c:v>
                </c:pt>
                <c:pt idx="15">
                  <c:v>0.249</c:v>
                </c:pt>
                <c:pt idx="16">
                  <c:v>0.33200000000000002</c:v>
                </c:pt>
                <c:pt idx="17">
                  <c:v>0.41499999999999998</c:v>
                </c:pt>
                <c:pt idx="18">
                  <c:v>0.5</c:v>
                </c:pt>
                <c:pt idx="19">
                  <c:v>0.62</c:v>
                </c:pt>
                <c:pt idx="20">
                  <c:v>0.75</c:v>
                </c:pt>
                <c:pt idx="21">
                  <c:v>0.83</c:v>
                </c:pt>
                <c:pt idx="22">
                  <c:v>0.91</c:v>
                </c:pt>
                <c:pt idx="23">
                  <c:v>1</c:v>
                </c:pt>
                <c:pt idx="24">
                  <c:v>0</c:v>
                </c:pt>
                <c:pt idx="25">
                  <c:v>8.3000000000000004E-2</c:v>
                </c:pt>
              </c:numCache>
            </c:numRef>
          </c:val>
          <c:extLst>
            <c:ext xmlns:c16="http://schemas.microsoft.com/office/drawing/2014/chart" uri="{C3380CC4-5D6E-409C-BE32-E72D297353CC}">
              <c16:uniqueId val="{00000000-18DE-412F-B54B-15FE184FF520}"/>
            </c:ext>
          </c:extLst>
        </c:ser>
        <c:ser>
          <c:idx val="2"/>
          <c:order val="2"/>
          <c:tx>
            <c:strRef>
              <c:f>Data!$AN$5</c:f>
              <c:strCache>
                <c:ptCount val="1"/>
                <c:pt idx="0">
                  <c:v>Green Range</c:v>
                </c:pt>
              </c:strCache>
            </c:strRef>
          </c:tx>
          <c:spPr>
            <a:solidFill>
              <a:schemeClr val="accent3">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Data!$AN$19:$AN$66</c:f>
              <c:numCache>
                <c:formatCode>0%</c:formatCode>
                <c:ptCount val="26"/>
                <c:pt idx="0">
                  <c:v>1</c:v>
                </c:pt>
                <c:pt idx="1">
                  <c:v>0.91700000000000004</c:v>
                </c:pt>
                <c:pt idx="2">
                  <c:v>0.83399999999999996</c:v>
                </c:pt>
                <c:pt idx="3">
                  <c:v>0.751</c:v>
                </c:pt>
                <c:pt idx="4">
                  <c:v>0.66799999999999993</c:v>
                </c:pt>
                <c:pt idx="5">
                  <c:v>0.58499999999999996</c:v>
                </c:pt>
                <c:pt idx="6">
                  <c:v>0.5</c:v>
                </c:pt>
                <c:pt idx="7">
                  <c:v>0.38</c:v>
                </c:pt>
                <c:pt idx="8">
                  <c:v>0.25</c:v>
                </c:pt>
                <c:pt idx="9">
                  <c:v>0.17000000000000004</c:v>
                </c:pt>
                <c:pt idx="10">
                  <c:v>8.9999999999999969E-2</c:v>
                </c:pt>
                <c:pt idx="11">
                  <c:v>0</c:v>
                </c:pt>
                <c:pt idx="12">
                  <c:v>1</c:v>
                </c:pt>
                <c:pt idx="13">
                  <c:v>0.91700000000000004</c:v>
                </c:pt>
                <c:pt idx="14">
                  <c:v>0.83399999999999996</c:v>
                </c:pt>
                <c:pt idx="15">
                  <c:v>0.751</c:v>
                </c:pt>
                <c:pt idx="16">
                  <c:v>0.66799999999999993</c:v>
                </c:pt>
                <c:pt idx="17">
                  <c:v>0.58499999999999996</c:v>
                </c:pt>
                <c:pt idx="18">
                  <c:v>0.5</c:v>
                </c:pt>
                <c:pt idx="19">
                  <c:v>0.38</c:v>
                </c:pt>
                <c:pt idx="20">
                  <c:v>0.25</c:v>
                </c:pt>
                <c:pt idx="21">
                  <c:v>0.17000000000000004</c:v>
                </c:pt>
                <c:pt idx="22">
                  <c:v>8.9999999999999969E-2</c:v>
                </c:pt>
                <c:pt idx="23">
                  <c:v>0</c:v>
                </c:pt>
                <c:pt idx="24">
                  <c:v>1</c:v>
                </c:pt>
                <c:pt idx="25">
                  <c:v>0.91700000000000004</c:v>
                </c:pt>
              </c:numCache>
            </c:numRef>
          </c:val>
          <c:extLst>
            <c:ext xmlns:c16="http://schemas.microsoft.com/office/drawing/2014/chart" uri="{C3380CC4-5D6E-409C-BE32-E72D297353CC}">
              <c16:uniqueId val="{00000001-18DE-412F-B54B-15FE184FF520}"/>
            </c:ext>
          </c:extLst>
        </c:ser>
        <c:dLbls>
          <c:showLegendKey val="0"/>
          <c:showVal val="0"/>
          <c:showCatName val="0"/>
          <c:showSerName val="0"/>
          <c:showPercent val="0"/>
          <c:showBubbleSize val="0"/>
        </c:dLbls>
        <c:axId val="102451072"/>
        <c:axId val="102452608"/>
      </c:areaChart>
      <c:lineChart>
        <c:grouping val="standard"/>
        <c:varyColors val="0"/>
        <c:ser>
          <c:idx val="0"/>
          <c:order val="1"/>
          <c:tx>
            <c:strRef>
              <c:f>Data!$AI$5</c:f>
              <c:strCache>
                <c:ptCount val="1"/>
                <c:pt idx="0">
                  <c:v>Percentage of signed off job plans: surgical specialties SAS Doctors</c:v>
                </c:pt>
              </c:strCache>
            </c:strRef>
          </c:tx>
          <c:spPr>
            <a:ln>
              <a:solidFill>
                <a:prstClr val="black"/>
              </a:solidFill>
            </a:ln>
          </c:spPr>
          <c:dPt>
            <c:idx val="3"/>
            <c:bubble3D val="0"/>
            <c:spPr>
              <a:ln>
                <a:noFill/>
              </a:ln>
            </c:spPr>
            <c:extLst>
              <c:ext xmlns:c16="http://schemas.microsoft.com/office/drawing/2014/chart" uri="{C3380CC4-5D6E-409C-BE32-E72D297353CC}">
                <c16:uniqueId val="{00000002-18DE-412F-B54B-15FE184FF520}"/>
              </c:ext>
            </c:extLst>
          </c:dPt>
          <c:dPt>
            <c:idx val="18"/>
            <c:bubble3D val="0"/>
            <c:spPr>
              <a:ln>
                <a:noFill/>
              </a:ln>
            </c:spPr>
            <c:extLst>
              <c:ext xmlns:c16="http://schemas.microsoft.com/office/drawing/2014/chart" uri="{C3380CC4-5D6E-409C-BE32-E72D297353CC}">
                <c16:uniqueId val="{00000003-18DE-412F-B54B-15FE184FF520}"/>
              </c:ext>
            </c:extLst>
          </c:dPt>
          <c:dPt>
            <c:idx val="26"/>
            <c:bubble3D val="0"/>
            <c:spPr>
              <a:ln>
                <a:noFill/>
              </a:ln>
            </c:spPr>
            <c:extLst>
              <c:ext xmlns:c16="http://schemas.microsoft.com/office/drawing/2014/chart" uri="{C3380CC4-5D6E-409C-BE32-E72D297353CC}">
                <c16:uniqueId val="{00000004-18DE-412F-B54B-15FE184FF520}"/>
              </c:ext>
            </c:extLst>
          </c:dPt>
          <c:dLbls>
            <c:dLbl>
              <c:idx val="3"/>
              <c:layout>
                <c:manualLayout>
                  <c:x val="-2.8789859914127275E-2"/>
                  <c:y val="0.151683070866141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DE-412F-B54B-15FE184FF520}"/>
                </c:ext>
              </c:extLst>
            </c:dLbl>
            <c:dLbl>
              <c:idx val="18"/>
              <c:layout>
                <c:manualLayout>
                  <c:x val="-2.0196949065577351E-2"/>
                  <c:y val="-7.74835958005255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8DE-412F-B54B-15FE184FF520}"/>
                </c:ext>
              </c:extLst>
            </c:dLbl>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Data!$AI$19:$AI$66</c:f>
              <c:numCache>
                <c:formatCode>0.0%</c:formatCode>
                <c:ptCount val="26"/>
                <c:pt idx="6">
                  <c:v>0</c:v>
                </c:pt>
                <c:pt idx="8">
                  <c:v>0</c:v>
                </c:pt>
                <c:pt idx="11">
                  <c:v>0.16</c:v>
                </c:pt>
                <c:pt idx="18">
                  <c:v>0.83333333333333337</c:v>
                </c:pt>
                <c:pt idx="20">
                  <c:v>0.7142857142857143</c:v>
                </c:pt>
                <c:pt idx="23">
                  <c:v>0.55555555555555558</c:v>
                </c:pt>
              </c:numCache>
            </c:numRef>
          </c:val>
          <c:smooth val="0"/>
          <c:extLst>
            <c:ext xmlns:c16="http://schemas.microsoft.com/office/drawing/2014/chart" uri="{C3380CC4-5D6E-409C-BE32-E72D297353CC}">
              <c16:uniqueId val="{00000005-18DE-412F-B54B-15FE184FF520}"/>
            </c:ext>
          </c:extLst>
        </c:ser>
        <c:dLbls>
          <c:showLegendKey val="0"/>
          <c:showVal val="0"/>
          <c:showCatName val="0"/>
          <c:showSerName val="0"/>
          <c:showPercent val="0"/>
          <c:showBubbleSize val="0"/>
        </c:dLbls>
        <c:marker val="1"/>
        <c:smooth val="0"/>
        <c:axId val="102451072"/>
        <c:axId val="102452608"/>
      </c:lineChart>
      <c:dateAx>
        <c:axId val="102451072"/>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02452608"/>
        <c:crosses val="autoZero"/>
        <c:auto val="1"/>
        <c:lblOffset val="100"/>
        <c:baseTimeUnit val="months"/>
      </c:dateAx>
      <c:valAx>
        <c:axId val="102452608"/>
        <c:scaling>
          <c:orientation val="minMax"/>
          <c:max val="1"/>
        </c:scaling>
        <c:delete val="0"/>
        <c:axPos val="l"/>
        <c:numFmt formatCode="0%" sourceLinked="0"/>
        <c:majorTickMark val="out"/>
        <c:minorTickMark val="none"/>
        <c:tickLblPos val="nextTo"/>
        <c:crossAx val="102451072"/>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016454038047725E-2"/>
          <c:y val="3.0599517921972012E-2"/>
          <c:w val="0.95392914255334782"/>
          <c:h val="0.8181601635314415"/>
        </c:manualLayout>
      </c:layout>
      <c:barChart>
        <c:barDir val="col"/>
        <c:grouping val="stacked"/>
        <c:varyColors val="0"/>
        <c:ser>
          <c:idx val="1"/>
          <c:order val="1"/>
          <c:tx>
            <c:strRef>
              <c:f>Data!$IW$5</c:f>
              <c:strCache>
                <c:ptCount val="1"/>
                <c:pt idx="0">
                  <c:v>Red Range</c:v>
                </c:pt>
              </c:strCache>
            </c:strRef>
          </c:tx>
          <c:spPr>
            <a:solidFill>
              <a:schemeClr val="accent3">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Data!$IW$19:$IW$66</c:f>
              <c:numCache>
                <c:formatCode>0.0%</c:formatCode>
                <c:ptCount val="26"/>
                <c:pt idx="12">
                  <c:v>0.03</c:v>
                </c:pt>
                <c:pt idx="13">
                  <c:v>0.03</c:v>
                </c:pt>
                <c:pt idx="14">
                  <c:v>0.03</c:v>
                </c:pt>
                <c:pt idx="15">
                  <c:v>0.03</c:v>
                </c:pt>
                <c:pt idx="16">
                  <c:v>0.03</c:v>
                </c:pt>
                <c:pt idx="17">
                  <c:v>0.03</c:v>
                </c:pt>
                <c:pt idx="18">
                  <c:v>0.03</c:v>
                </c:pt>
                <c:pt idx="19">
                  <c:v>0.03</c:v>
                </c:pt>
                <c:pt idx="20">
                  <c:v>0.03</c:v>
                </c:pt>
                <c:pt idx="21">
                  <c:v>0.03</c:v>
                </c:pt>
                <c:pt idx="22">
                  <c:v>0.03</c:v>
                </c:pt>
                <c:pt idx="23">
                  <c:v>0.03</c:v>
                </c:pt>
                <c:pt idx="24">
                  <c:v>0.03</c:v>
                </c:pt>
                <c:pt idx="25">
                  <c:v>0.03</c:v>
                </c:pt>
              </c:numCache>
            </c:numRef>
          </c:val>
          <c:extLst>
            <c:ext xmlns:c16="http://schemas.microsoft.com/office/drawing/2014/chart" uri="{C3380CC4-5D6E-409C-BE32-E72D297353CC}">
              <c16:uniqueId val="{00000000-017A-400E-AEAD-A7434C4E37E2}"/>
            </c:ext>
          </c:extLst>
        </c:ser>
        <c:ser>
          <c:idx val="2"/>
          <c:order val="2"/>
          <c:tx>
            <c:strRef>
              <c:f>Data!$IX$5</c:f>
              <c:strCache>
                <c:ptCount val="1"/>
                <c:pt idx="0">
                  <c:v>Green Range</c:v>
                </c:pt>
              </c:strCache>
            </c:strRef>
          </c:tx>
          <c:spPr>
            <a:solidFill>
              <a:schemeClr val="accent2">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Data!$IX$19:$IX$66</c:f>
              <c:numCache>
                <c:formatCode>0.0%</c:formatCode>
                <c:ptCount val="26"/>
                <c:pt idx="12">
                  <c:v>0.97</c:v>
                </c:pt>
                <c:pt idx="13">
                  <c:v>0.97</c:v>
                </c:pt>
                <c:pt idx="14">
                  <c:v>0.97</c:v>
                </c:pt>
                <c:pt idx="15">
                  <c:v>0.97</c:v>
                </c:pt>
                <c:pt idx="16">
                  <c:v>0.97</c:v>
                </c:pt>
                <c:pt idx="17">
                  <c:v>0.97</c:v>
                </c:pt>
                <c:pt idx="18">
                  <c:v>0.97</c:v>
                </c:pt>
                <c:pt idx="19">
                  <c:v>0.97</c:v>
                </c:pt>
                <c:pt idx="20">
                  <c:v>0.97</c:v>
                </c:pt>
                <c:pt idx="21">
                  <c:v>0.97</c:v>
                </c:pt>
                <c:pt idx="22">
                  <c:v>0.97</c:v>
                </c:pt>
                <c:pt idx="23">
                  <c:v>0.97</c:v>
                </c:pt>
                <c:pt idx="24">
                  <c:v>0.97</c:v>
                </c:pt>
                <c:pt idx="25">
                  <c:v>0.97</c:v>
                </c:pt>
              </c:numCache>
            </c:numRef>
          </c:val>
          <c:extLst>
            <c:ext xmlns:c16="http://schemas.microsoft.com/office/drawing/2014/chart" uri="{C3380CC4-5D6E-409C-BE32-E72D297353CC}">
              <c16:uniqueId val="{00000001-017A-400E-AEAD-A7434C4E37E2}"/>
            </c:ext>
          </c:extLst>
        </c:ser>
        <c:dLbls>
          <c:showLegendKey val="0"/>
          <c:showVal val="0"/>
          <c:showCatName val="0"/>
          <c:showSerName val="0"/>
          <c:showPercent val="0"/>
          <c:showBubbleSize val="0"/>
        </c:dLbls>
        <c:gapWidth val="0"/>
        <c:overlap val="100"/>
        <c:axId val="117989760"/>
        <c:axId val="117991296"/>
      </c:barChart>
      <c:lineChart>
        <c:grouping val="standard"/>
        <c:varyColors val="0"/>
        <c:ser>
          <c:idx val="0"/>
          <c:order val="0"/>
          <c:tx>
            <c:strRef>
              <c:f>Data!$IQ$5</c:f>
              <c:strCache>
                <c:ptCount val="1"/>
                <c:pt idx="0">
                  <c:v>Orthopaedic Cancellation Rate</c:v>
                </c:pt>
              </c:strCache>
            </c:strRef>
          </c:tx>
          <c:spPr>
            <a:ln>
              <a:solidFill>
                <a:prstClr val="black"/>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Data!$IQ$19:$IQ$66</c:f>
              <c:numCache>
                <c:formatCode>0.0%</c:formatCode>
                <c:ptCount val="26"/>
                <c:pt idx="0">
                  <c:v>4.9844236760124609E-2</c:v>
                </c:pt>
                <c:pt idx="1">
                  <c:v>4.2755344418052253E-2</c:v>
                </c:pt>
                <c:pt idx="2">
                  <c:v>3.9119804400977995E-2</c:v>
                </c:pt>
                <c:pt idx="3">
                  <c:v>4.2904290429042903E-2</c:v>
                </c:pt>
                <c:pt idx="4">
                  <c:v>2.2222222222222223E-2</c:v>
                </c:pt>
                <c:pt idx="5">
                  <c:v>4.6913580246913583E-2</c:v>
                </c:pt>
                <c:pt idx="6">
                  <c:v>3.117505995203837E-2</c:v>
                </c:pt>
                <c:pt idx="7">
                  <c:v>2.5345622119815669E-2</c:v>
                </c:pt>
                <c:pt idx="8">
                  <c:v>4.8571428571428571E-2</c:v>
                </c:pt>
                <c:pt idx="9">
                  <c:v>2.2883295194508008E-2</c:v>
                </c:pt>
                <c:pt idx="10">
                  <c:v>4.878048780487805E-2</c:v>
                </c:pt>
                <c:pt idx="11">
                  <c:v>2.368421052631579E-2</c:v>
                </c:pt>
                <c:pt idx="12">
                  <c:v>4.5801526717557252E-2</c:v>
                </c:pt>
                <c:pt idx="13">
                  <c:v>1.6055045871559634E-2</c:v>
                </c:pt>
                <c:pt idx="14">
                  <c:v>5.0970873786407765E-2</c:v>
                </c:pt>
                <c:pt idx="15">
                  <c:v>2.6737967914438502E-2</c:v>
                </c:pt>
                <c:pt idx="16">
                  <c:v>2.8888888888888888E-2</c:v>
                </c:pt>
                <c:pt idx="17">
                  <c:v>3.125E-2</c:v>
                </c:pt>
                <c:pt idx="18">
                  <c:v>4.793028322440087E-2</c:v>
                </c:pt>
                <c:pt idx="19">
                  <c:v>2.6490066225165563E-2</c:v>
                </c:pt>
                <c:pt idx="20">
                  <c:v>3.1830238726790451E-2</c:v>
                </c:pt>
                <c:pt idx="21">
                  <c:v>3.248259860788863E-2</c:v>
                </c:pt>
                <c:pt idx="22">
                  <c:v>3.4482758620689655E-2</c:v>
                </c:pt>
                <c:pt idx="23">
                  <c:v>3.2036613272311214E-2</c:v>
                </c:pt>
                <c:pt idx="24">
                  <c:v>3.6011080332409975E-2</c:v>
                </c:pt>
                <c:pt idx="25">
                  <c:v>3.3632286995515695E-2</c:v>
                </c:pt>
              </c:numCache>
            </c:numRef>
          </c:val>
          <c:smooth val="0"/>
          <c:extLst>
            <c:ext xmlns:c16="http://schemas.microsoft.com/office/drawing/2014/chart" uri="{C3380CC4-5D6E-409C-BE32-E72D297353CC}">
              <c16:uniqueId val="{00000002-017A-400E-AEAD-A7434C4E37E2}"/>
            </c:ext>
          </c:extLst>
        </c:ser>
        <c:dLbls>
          <c:showLegendKey val="0"/>
          <c:showVal val="0"/>
          <c:showCatName val="0"/>
          <c:showSerName val="0"/>
          <c:showPercent val="0"/>
          <c:showBubbleSize val="0"/>
        </c:dLbls>
        <c:marker val="1"/>
        <c:smooth val="0"/>
        <c:axId val="117989760"/>
        <c:axId val="117991296"/>
      </c:lineChart>
      <c:dateAx>
        <c:axId val="117989760"/>
        <c:scaling>
          <c:orientation val="minMax"/>
        </c:scaling>
        <c:delete val="0"/>
        <c:axPos val="b"/>
        <c:numFmt formatCode="mmm\-yy" sourceLinked="1"/>
        <c:majorTickMark val="out"/>
        <c:minorTickMark val="none"/>
        <c:tickLblPos val="nextTo"/>
        <c:txPr>
          <a:bodyPr/>
          <a:lstStyle/>
          <a:p>
            <a:pPr>
              <a:defRPr sz="800"/>
            </a:pPr>
            <a:endParaRPr lang="en-US"/>
          </a:p>
        </c:txPr>
        <c:crossAx val="117991296"/>
        <c:crosses val="autoZero"/>
        <c:auto val="1"/>
        <c:lblOffset val="100"/>
        <c:baseTimeUnit val="months"/>
      </c:dateAx>
      <c:valAx>
        <c:axId val="117991296"/>
        <c:scaling>
          <c:orientation val="minMax"/>
          <c:max val="8.0000000000000043E-2"/>
        </c:scaling>
        <c:delete val="0"/>
        <c:axPos val="l"/>
        <c:numFmt formatCode="0%" sourceLinked="0"/>
        <c:majorTickMark val="out"/>
        <c:minorTickMark val="none"/>
        <c:tickLblPos val="nextTo"/>
        <c:crossAx val="117989760"/>
        <c:crosses val="autoZero"/>
        <c:crossBetween val="between"/>
      </c:valAx>
      <c:spPr>
        <a:solidFill>
          <a:schemeClr val="bg1">
            <a:lumMod val="95000"/>
          </a:schemeClr>
        </a:solid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016454038047773E-2"/>
          <c:y val="3.0599517921972012E-2"/>
          <c:w val="0.95392914255334804"/>
          <c:h val="0.87680596655463983"/>
        </c:manualLayout>
      </c:layout>
      <c:barChart>
        <c:barDir val="col"/>
        <c:grouping val="stacked"/>
        <c:varyColors val="0"/>
        <c:ser>
          <c:idx val="1"/>
          <c:order val="1"/>
          <c:tx>
            <c:strRef>
              <c:f>Data!$IW$5</c:f>
              <c:strCache>
                <c:ptCount val="1"/>
                <c:pt idx="0">
                  <c:v>Red Range</c:v>
                </c:pt>
              </c:strCache>
            </c:strRef>
          </c:tx>
          <c:spPr>
            <a:solidFill>
              <a:schemeClr val="accent3">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Data!$IW$19:$IW$66</c:f>
              <c:numCache>
                <c:formatCode>0.0%</c:formatCode>
                <c:ptCount val="26"/>
                <c:pt idx="12">
                  <c:v>0.03</c:v>
                </c:pt>
                <c:pt idx="13">
                  <c:v>0.03</c:v>
                </c:pt>
                <c:pt idx="14">
                  <c:v>0.03</c:v>
                </c:pt>
                <c:pt idx="15">
                  <c:v>0.03</c:v>
                </c:pt>
                <c:pt idx="16">
                  <c:v>0.03</c:v>
                </c:pt>
                <c:pt idx="17">
                  <c:v>0.03</c:v>
                </c:pt>
                <c:pt idx="18">
                  <c:v>0.03</c:v>
                </c:pt>
                <c:pt idx="19">
                  <c:v>0.03</c:v>
                </c:pt>
                <c:pt idx="20">
                  <c:v>0.03</c:v>
                </c:pt>
                <c:pt idx="21">
                  <c:v>0.03</c:v>
                </c:pt>
                <c:pt idx="22">
                  <c:v>0.03</c:v>
                </c:pt>
                <c:pt idx="23">
                  <c:v>0.03</c:v>
                </c:pt>
                <c:pt idx="24">
                  <c:v>0.03</c:v>
                </c:pt>
                <c:pt idx="25">
                  <c:v>0.03</c:v>
                </c:pt>
              </c:numCache>
            </c:numRef>
          </c:val>
          <c:extLst>
            <c:ext xmlns:c16="http://schemas.microsoft.com/office/drawing/2014/chart" uri="{C3380CC4-5D6E-409C-BE32-E72D297353CC}">
              <c16:uniqueId val="{00000000-02CB-4FB7-83D1-D038445B47D5}"/>
            </c:ext>
          </c:extLst>
        </c:ser>
        <c:ser>
          <c:idx val="2"/>
          <c:order val="2"/>
          <c:tx>
            <c:strRef>
              <c:f>Data!$IX$5</c:f>
              <c:strCache>
                <c:ptCount val="1"/>
                <c:pt idx="0">
                  <c:v>Green Range</c:v>
                </c:pt>
              </c:strCache>
            </c:strRef>
          </c:tx>
          <c:spPr>
            <a:solidFill>
              <a:schemeClr val="accent2">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Data!$IX$19:$IX$66</c:f>
              <c:numCache>
                <c:formatCode>0.0%</c:formatCode>
                <c:ptCount val="26"/>
                <c:pt idx="12">
                  <c:v>0.97</c:v>
                </c:pt>
                <c:pt idx="13">
                  <c:v>0.97</c:v>
                </c:pt>
                <c:pt idx="14">
                  <c:v>0.97</c:v>
                </c:pt>
                <c:pt idx="15">
                  <c:v>0.97</c:v>
                </c:pt>
                <c:pt idx="16">
                  <c:v>0.97</c:v>
                </c:pt>
                <c:pt idx="17">
                  <c:v>0.97</c:v>
                </c:pt>
                <c:pt idx="18">
                  <c:v>0.97</c:v>
                </c:pt>
                <c:pt idx="19">
                  <c:v>0.97</c:v>
                </c:pt>
                <c:pt idx="20">
                  <c:v>0.97</c:v>
                </c:pt>
                <c:pt idx="21">
                  <c:v>0.97</c:v>
                </c:pt>
                <c:pt idx="22">
                  <c:v>0.97</c:v>
                </c:pt>
                <c:pt idx="23">
                  <c:v>0.97</c:v>
                </c:pt>
                <c:pt idx="24">
                  <c:v>0.97</c:v>
                </c:pt>
                <c:pt idx="25">
                  <c:v>0.97</c:v>
                </c:pt>
              </c:numCache>
            </c:numRef>
          </c:val>
          <c:extLst>
            <c:ext xmlns:c16="http://schemas.microsoft.com/office/drawing/2014/chart" uri="{C3380CC4-5D6E-409C-BE32-E72D297353CC}">
              <c16:uniqueId val="{00000001-02CB-4FB7-83D1-D038445B47D5}"/>
            </c:ext>
          </c:extLst>
        </c:ser>
        <c:dLbls>
          <c:showLegendKey val="0"/>
          <c:showVal val="0"/>
          <c:showCatName val="0"/>
          <c:showSerName val="0"/>
          <c:showPercent val="0"/>
          <c:showBubbleSize val="0"/>
        </c:dLbls>
        <c:gapWidth val="0"/>
        <c:overlap val="100"/>
        <c:axId val="118109312"/>
        <c:axId val="118110848"/>
      </c:barChart>
      <c:lineChart>
        <c:grouping val="standard"/>
        <c:varyColors val="0"/>
        <c:ser>
          <c:idx val="0"/>
          <c:order val="0"/>
          <c:tx>
            <c:strRef>
              <c:f>Data!$IT$5</c:f>
              <c:strCache>
                <c:ptCount val="1"/>
                <c:pt idx="0">
                  <c:v>Ophthalmology Cancellation Rate</c:v>
                </c:pt>
              </c:strCache>
            </c:strRef>
          </c:tx>
          <c:spPr>
            <a:ln>
              <a:solidFill>
                <a:prstClr val="black"/>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Data!$IT$19:$IT$66</c:f>
              <c:numCache>
                <c:formatCode>0.0%</c:formatCode>
                <c:ptCount val="26"/>
                <c:pt idx="0">
                  <c:v>6.2084257206208429E-2</c:v>
                </c:pt>
                <c:pt idx="1">
                  <c:v>5.7471264367816091E-2</c:v>
                </c:pt>
                <c:pt idx="2">
                  <c:v>4.0677966101694912E-2</c:v>
                </c:pt>
                <c:pt idx="3">
                  <c:v>4.3062200956937802E-2</c:v>
                </c:pt>
                <c:pt idx="4">
                  <c:v>5.7142857142857141E-2</c:v>
                </c:pt>
                <c:pt idx="5">
                  <c:v>4.1806020066889632E-2</c:v>
                </c:pt>
                <c:pt idx="6">
                  <c:v>3.5234899328859058E-2</c:v>
                </c:pt>
                <c:pt idx="7">
                  <c:v>4.3806646525679761E-2</c:v>
                </c:pt>
                <c:pt idx="8">
                  <c:v>6.0998151571164512E-2</c:v>
                </c:pt>
                <c:pt idx="9">
                  <c:v>3.3546325878594248E-2</c:v>
                </c:pt>
                <c:pt idx="10">
                  <c:v>2.6929982046678635E-2</c:v>
                </c:pt>
                <c:pt idx="11">
                  <c:v>2.8268551236749116E-2</c:v>
                </c:pt>
                <c:pt idx="12">
                  <c:v>4.3333333333333335E-2</c:v>
                </c:pt>
                <c:pt idx="13">
                  <c:v>2.9005524861878452E-2</c:v>
                </c:pt>
                <c:pt idx="14">
                  <c:v>2.4767801857585141E-2</c:v>
                </c:pt>
                <c:pt idx="15">
                  <c:v>2.620967741935484E-2</c:v>
                </c:pt>
                <c:pt idx="16">
                  <c:v>2.3219814241486069E-2</c:v>
                </c:pt>
                <c:pt idx="17">
                  <c:v>2.903225806451613E-2</c:v>
                </c:pt>
                <c:pt idx="18">
                  <c:v>1.4792899408284023E-2</c:v>
                </c:pt>
                <c:pt idx="19">
                  <c:v>3.0095759233926128E-2</c:v>
                </c:pt>
                <c:pt idx="20">
                  <c:v>2.1775544388609715E-2</c:v>
                </c:pt>
                <c:pt idx="21">
                  <c:v>2.9411764705882353E-2</c:v>
                </c:pt>
                <c:pt idx="22">
                  <c:v>3.0645161290322579E-2</c:v>
                </c:pt>
                <c:pt idx="23">
                  <c:v>3.4954407294832825E-2</c:v>
                </c:pt>
                <c:pt idx="24">
                  <c:v>2.2047244094488189E-2</c:v>
                </c:pt>
                <c:pt idx="25">
                  <c:v>2.9368575624082231E-2</c:v>
                </c:pt>
              </c:numCache>
            </c:numRef>
          </c:val>
          <c:smooth val="0"/>
          <c:extLst>
            <c:ext xmlns:c16="http://schemas.microsoft.com/office/drawing/2014/chart" uri="{C3380CC4-5D6E-409C-BE32-E72D297353CC}">
              <c16:uniqueId val="{00000002-02CB-4FB7-83D1-D038445B47D5}"/>
            </c:ext>
          </c:extLst>
        </c:ser>
        <c:dLbls>
          <c:showLegendKey val="0"/>
          <c:showVal val="0"/>
          <c:showCatName val="0"/>
          <c:showSerName val="0"/>
          <c:showPercent val="0"/>
          <c:showBubbleSize val="0"/>
        </c:dLbls>
        <c:marker val="1"/>
        <c:smooth val="0"/>
        <c:axId val="118109312"/>
        <c:axId val="118110848"/>
      </c:lineChart>
      <c:dateAx>
        <c:axId val="118109312"/>
        <c:scaling>
          <c:orientation val="minMax"/>
        </c:scaling>
        <c:delete val="0"/>
        <c:axPos val="b"/>
        <c:numFmt formatCode="mmm\-yy" sourceLinked="1"/>
        <c:majorTickMark val="out"/>
        <c:minorTickMark val="none"/>
        <c:tickLblPos val="nextTo"/>
        <c:txPr>
          <a:bodyPr/>
          <a:lstStyle/>
          <a:p>
            <a:pPr>
              <a:defRPr sz="800"/>
            </a:pPr>
            <a:endParaRPr lang="en-US"/>
          </a:p>
        </c:txPr>
        <c:crossAx val="118110848"/>
        <c:crosses val="autoZero"/>
        <c:auto val="1"/>
        <c:lblOffset val="100"/>
        <c:baseTimeUnit val="months"/>
      </c:dateAx>
      <c:valAx>
        <c:axId val="118110848"/>
        <c:scaling>
          <c:orientation val="minMax"/>
          <c:max val="8.0000000000000043E-2"/>
        </c:scaling>
        <c:delete val="0"/>
        <c:axPos val="l"/>
        <c:numFmt formatCode="0%" sourceLinked="0"/>
        <c:majorTickMark val="out"/>
        <c:minorTickMark val="none"/>
        <c:tickLblPos val="nextTo"/>
        <c:crossAx val="118109312"/>
        <c:crosses val="autoZero"/>
        <c:crossBetween val="between"/>
      </c:valAx>
      <c:spPr>
        <a:solidFill>
          <a:schemeClr val="bg1">
            <a:lumMod val="95000"/>
          </a:schemeClr>
        </a:solid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016454038047773E-2"/>
          <c:y val="3.0599517921972012E-2"/>
          <c:w val="0.95392914255334804"/>
          <c:h val="0.87680596655463983"/>
        </c:manualLayout>
      </c:layout>
      <c:barChart>
        <c:barDir val="col"/>
        <c:grouping val="stacked"/>
        <c:varyColors val="0"/>
        <c:ser>
          <c:idx val="1"/>
          <c:order val="1"/>
          <c:tx>
            <c:strRef>
              <c:f>Data!$JB$5</c:f>
              <c:strCache>
                <c:ptCount val="1"/>
                <c:pt idx="0">
                  <c:v>Red Range</c:v>
                </c:pt>
              </c:strCache>
            </c:strRef>
          </c:tx>
          <c:spPr>
            <a:solidFill>
              <a:schemeClr val="accent3">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Data!$JB$19:$JB$66</c:f>
              <c:numCache>
                <c:formatCode>0.0%</c:formatCode>
                <c:ptCount val="26"/>
                <c:pt idx="12">
                  <c:v>5.4199999999999998E-2</c:v>
                </c:pt>
                <c:pt idx="13">
                  <c:v>5.1999999999999998E-2</c:v>
                </c:pt>
                <c:pt idx="14">
                  <c:v>4.9799999999999997E-2</c:v>
                </c:pt>
                <c:pt idx="15">
                  <c:v>4.7600000000000003E-2</c:v>
                </c:pt>
                <c:pt idx="16">
                  <c:v>4.5400000000000003E-2</c:v>
                </c:pt>
                <c:pt idx="17">
                  <c:v>4.3200000000000002E-2</c:v>
                </c:pt>
                <c:pt idx="18">
                  <c:v>4.1000000000000002E-2</c:v>
                </c:pt>
                <c:pt idx="19">
                  <c:v>3.8800000000000001E-2</c:v>
                </c:pt>
                <c:pt idx="20">
                  <c:v>3.6600000000000001E-2</c:v>
                </c:pt>
                <c:pt idx="21">
                  <c:v>3.44E-2</c:v>
                </c:pt>
                <c:pt idx="22">
                  <c:v>3.2199999999999999E-2</c:v>
                </c:pt>
                <c:pt idx="23">
                  <c:v>0.03</c:v>
                </c:pt>
                <c:pt idx="24">
                  <c:v>0.04</c:v>
                </c:pt>
                <c:pt idx="25">
                  <c:v>0.04</c:v>
                </c:pt>
              </c:numCache>
            </c:numRef>
          </c:val>
          <c:extLst>
            <c:ext xmlns:c16="http://schemas.microsoft.com/office/drawing/2014/chart" uri="{C3380CC4-5D6E-409C-BE32-E72D297353CC}">
              <c16:uniqueId val="{00000000-F545-4081-AF89-E79F73F7C14B}"/>
            </c:ext>
          </c:extLst>
        </c:ser>
        <c:ser>
          <c:idx val="2"/>
          <c:order val="2"/>
          <c:tx>
            <c:strRef>
              <c:f>Data!$JC$5</c:f>
              <c:strCache>
                <c:ptCount val="1"/>
                <c:pt idx="0">
                  <c:v>Green Range</c:v>
                </c:pt>
              </c:strCache>
            </c:strRef>
          </c:tx>
          <c:spPr>
            <a:solidFill>
              <a:schemeClr val="accent2">
                <a:lumMod val="40000"/>
                <a:lumOff val="60000"/>
              </a:schemeClr>
            </a:solidFill>
            <a:ln>
              <a:noFill/>
            </a:ln>
          </c:spPr>
          <c:invertIfNegative val="0"/>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Data!$JC$19:$JC$66</c:f>
              <c:numCache>
                <c:formatCode>0.0%</c:formatCode>
                <c:ptCount val="26"/>
                <c:pt idx="12">
                  <c:v>0.94579999999999997</c:v>
                </c:pt>
                <c:pt idx="13">
                  <c:v>0.94799999999999995</c:v>
                </c:pt>
                <c:pt idx="14">
                  <c:v>0.95020000000000004</c:v>
                </c:pt>
                <c:pt idx="15">
                  <c:v>0.95240000000000002</c:v>
                </c:pt>
                <c:pt idx="16">
                  <c:v>0.9546</c:v>
                </c:pt>
                <c:pt idx="17">
                  <c:v>0.95679999999999998</c:v>
                </c:pt>
                <c:pt idx="18">
                  <c:v>0.95899999999999996</c:v>
                </c:pt>
                <c:pt idx="19">
                  <c:v>0.96120000000000005</c:v>
                </c:pt>
                <c:pt idx="20">
                  <c:v>0.96340000000000003</c:v>
                </c:pt>
                <c:pt idx="21">
                  <c:v>0.96560000000000001</c:v>
                </c:pt>
                <c:pt idx="22">
                  <c:v>0.96779999999999999</c:v>
                </c:pt>
                <c:pt idx="23">
                  <c:v>0.97</c:v>
                </c:pt>
                <c:pt idx="24">
                  <c:v>0.96</c:v>
                </c:pt>
                <c:pt idx="25">
                  <c:v>0.96</c:v>
                </c:pt>
              </c:numCache>
            </c:numRef>
          </c:val>
          <c:extLst>
            <c:ext xmlns:c16="http://schemas.microsoft.com/office/drawing/2014/chart" uri="{C3380CC4-5D6E-409C-BE32-E72D297353CC}">
              <c16:uniqueId val="{00000001-F545-4081-AF89-E79F73F7C14B}"/>
            </c:ext>
          </c:extLst>
        </c:ser>
        <c:dLbls>
          <c:showLegendKey val="0"/>
          <c:showVal val="0"/>
          <c:showCatName val="0"/>
          <c:showSerName val="0"/>
          <c:showPercent val="0"/>
          <c:showBubbleSize val="0"/>
        </c:dLbls>
        <c:gapWidth val="0"/>
        <c:overlap val="100"/>
        <c:axId val="118167808"/>
        <c:axId val="118181888"/>
      </c:barChart>
      <c:lineChart>
        <c:grouping val="standard"/>
        <c:varyColors val="0"/>
        <c:ser>
          <c:idx val="0"/>
          <c:order val="0"/>
          <c:tx>
            <c:strRef>
              <c:f>Data!$IY$5</c:f>
              <c:strCache>
                <c:ptCount val="1"/>
                <c:pt idx="0">
                  <c:v>Cardiology Cancellation Rate</c:v>
                </c:pt>
              </c:strCache>
            </c:strRef>
          </c:tx>
          <c:spPr>
            <a:ln>
              <a:solidFill>
                <a:prstClr val="black"/>
              </a:solidFill>
            </a:ln>
          </c:spPr>
          <c:dLbls>
            <c:dLbl>
              <c:idx val="15"/>
              <c:layout>
                <c:manualLayout>
                  <c:x val="-1.8906954812466781E-2"/>
                  <c:y val="0.14268142681426821"/>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545-4081-AF89-E79F73F7C14B}"/>
                </c:ext>
              </c:extLst>
            </c:dLbl>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Data!$IY$19:$IY$66</c:f>
              <c:numCache>
                <c:formatCode>0.0%</c:formatCode>
                <c:ptCount val="26"/>
                <c:pt idx="0">
                  <c:v>7.6923076923076927E-2</c:v>
                </c:pt>
                <c:pt idx="1">
                  <c:v>0</c:v>
                </c:pt>
                <c:pt idx="2">
                  <c:v>0</c:v>
                </c:pt>
                <c:pt idx="3">
                  <c:v>0</c:v>
                </c:pt>
                <c:pt idx="4">
                  <c:v>7.3170731707317069E-2</c:v>
                </c:pt>
                <c:pt idx="5">
                  <c:v>0.13043478260869565</c:v>
                </c:pt>
                <c:pt idx="6">
                  <c:v>0.125</c:v>
                </c:pt>
                <c:pt idx="7">
                  <c:v>2.2222222222222223E-2</c:v>
                </c:pt>
                <c:pt idx="8">
                  <c:v>9.5238095238095233E-2</c:v>
                </c:pt>
                <c:pt idx="9">
                  <c:v>0.10810810810810811</c:v>
                </c:pt>
                <c:pt idx="10">
                  <c:v>0</c:v>
                </c:pt>
                <c:pt idx="11">
                  <c:v>0.10526315789473684</c:v>
                </c:pt>
                <c:pt idx="12">
                  <c:v>2.7027027027027029E-2</c:v>
                </c:pt>
                <c:pt idx="13">
                  <c:v>5.2631578947368418E-2</c:v>
                </c:pt>
                <c:pt idx="14">
                  <c:v>5.128205128205128E-2</c:v>
                </c:pt>
                <c:pt idx="15">
                  <c:v>0.14285714285714285</c:v>
                </c:pt>
                <c:pt idx="16">
                  <c:v>4.5454545454545456E-2</c:v>
                </c:pt>
                <c:pt idx="17">
                  <c:v>0.12820512820512819</c:v>
                </c:pt>
                <c:pt idx="18">
                  <c:v>9.6153846153846159E-2</c:v>
                </c:pt>
                <c:pt idx="19">
                  <c:v>2.1276595744680851E-2</c:v>
                </c:pt>
                <c:pt idx="20">
                  <c:v>7.6923076923076927E-2</c:v>
                </c:pt>
                <c:pt idx="21">
                  <c:v>4.0816326530612242E-2</c:v>
                </c:pt>
                <c:pt idx="22">
                  <c:v>0</c:v>
                </c:pt>
                <c:pt idx="23">
                  <c:v>9.5238095238095233E-2</c:v>
                </c:pt>
                <c:pt idx="24">
                  <c:v>6.8181818181818177E-2</c:v>
                </c:pt>
                <c:pt idx="25">
                  <c:v>2.0408163265306121E-2</c:v>
                </c:pt>
              </c:numCache>
            </c:numRef>
          </c:val>
          <c:smooth val="0"/>
          <c:extLst>
            <c:ext xmlns:c16="http://schemas.microsoft.com/office/drawing/2014/chart" uri="{C3380CC4-5D6E-409C-BE32-E72D297353CC}">
              <c16:uniqueId val="{00000003-F545-4081-AF89-E79F73F7C14B}"/>
            </c:ext>
          </c:extLst>
        </c:ser>
        <c:dLbls>
          <c:showLegendKey val="0"/>
          <c:showVal val="0"/>
          <c:showCatName val="0"/>
          <c:showSerName val="0"/>
          <c:showPercent val="0"/>
          <c:showBubbleSize val="0"/>
        </c:dLbls>
        <c:marker val="1"/>
        <c:smooth val="0"/>
        <c:axId val="118167808"/>
        <c:axId val="118181888"/>
      </c:lineChart>
      <c:dateAx>
        <c:axId val="118167808"/>
        <c:scaling>
          <c:orientation val="minMax"/>
        </c:scaling>
        <c:delete val="0"/>
        <c:axPos val="b"/>
        <c:numFmt formatCode="mmm\-yy" sourceLinked="1"/>
        <c:majorTickMark val="out"/>
        <c:minorTickMark val="none"/>
        <c:tickLblPos val="nextTo"/>
        <c:txPr>
          <a:bodyPr/>
          <a:lstStyle/>
          <a:p>
            <a:pPr>
              <a:defRPr sz="800"/>
            </a:pPr>
            <a:endParaRPr lang="en-US"/>
          </a:p>
        </c:txPr>
        <c:crossAx val="118181888"/>
        <c:crosses val="autoZero"/>
        <c:auto val="1"/>
        <c:lblOffset val="100"/>
        <c:baseTimeUnit val="months"/>
      </c:dateAx>
      <c:valAx>
        <c:axId val="118181888"/>
        <c:scaling>
          <c:orientation val="minMax"/>
          <c:max val="0.15000000000000024"/>
          <c:min val="0"/>
        </c:scaling>
        <c:delete val="0"/>
        <c:axPos val="l"/>
        <c:numFmt formatCode="0%" sourceLinked="0"/>
        <c:majorTickMark val="out"/>
        <c:minorTickMark val="none"/>
        <c:tickLblPos val="nextTo"/>
        <c:crossAx val="118167808"/>
        <c:crosses val="autoZero"/>
        <c:crossBetween val="between"/>
      </c:valAx>
      <c:spPr>
        <a:solidFill>
          <a:schemeClr val="bg1">
            <a:lumMod val="95000"/>
          </a:schemeClr>
        </a:solid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678361895942359"/>
        </c:manualLayout>
      </c:layout>
      <c:areaChart>
        <c:grouping val="stacked"/>
        <c:varyColors val="0"/>
        <c:ser>
          <c:idx val="3"/>
          <c:order val="1"/>
          <c:tx>
            <c:strRef>
              <c:f>Data!$JL$5</c:f>
              <c:strCache>
                <c:ptCount val="1"/>
                <c:pt idx="0">
                  <c:v>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Data!$JL$7:$JL$66</c:f>
              <c:numCache>
                <c:formatCode>0</c:formatCode>
                <c:ptCount val="3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numCache>
            </c:numRef>
          </c:val>
          <c:extLst>
            <c:ext xmlns:c16="http://schemas.microsoft.com/office/drawing/2014/chart" uri="{C3380CC4-5D6E-409C-BE32-E72D297353CC}">
              <c16:uniqueId val="{00000000-E974-4F58-BBC6-A8D9883B171B}"/>
            </c:ext>
          </c:extLst>
        </c:ser>
        <c:ser>
          <c:idx val="1"/>
          <c:order val="2"/>
          <c:tx>
            <c:strRef>
              <c:f>Data!$JK$5</c:f>
              <c:strCache>
                <c:ptCount val="1"/>
                <c:pt idx="0">
                  <c:v>Amber Range</c:v>
                </c:pt>
              </c:strCache>
            </c:strRef>
          </c:tx>
          <c:spPr>
            <a:solidFill>
              <a:schemeClr val="accent6">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Data!$JK$7:$JK$66</c:f>
              <c:numCache>
                <c:formatCode>0</c:formatCode>
                <c:ptCount val="3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numCache>
            </c:numRef>
          </c:val>
          <c:extLst>
            <c:ext xmlns:c16="http://schemas.microsoft.com/office/drawing/2014/chart" uri="{C3380CC4-5D6E-409C-BE32-E72D297353CC}">
              <c16:uniqueId val="{00000001-E974-4F58-BBC6-A8D9883B171B}"/>
            </c:ext>
          </c:extLst>
        </c:ser>
        <c:ser>
          <c:idx val="2"/>
          <c:order val="3"/>
          <c:tx>
            <c:strRef>
              <c:f>Data!$JJ$5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Data!$JJ$7:$JJ$66</c:f>
              <c:numCache>
                <c:formatCode>0</c:formatCode>
                <c:ptCount val="3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numCache>
            </c:numRef>
          </c:val>
          <c:extLst>
            <c:ext xmlns:c16="http://schemas.microsoft.com/office/drawing/2014/chart" uri="{C3380CC4-5D6E-409C-BE32-E72D297353CC}">
              <c16:uniqueId val="{00000002-E974-4F58-BBC6-A8D9883B171B}"/>
            </c:ext>
          </c:extLst>
        </c:ser>
        <c:dLbls>
          <c:showLegendKey val="0"/>
          <c:showVal val="0"/>
          <c:showCatName val="0"/>
          <c:showSerName val="0"/>
          <c:showPercent val="0"/>
          <c:showBubbleSize val="0"/>
        </c:dLbls>
        <c:axId val="119522816"/>
        <c:axId val="119524352"/>
      </c:areaChart>
      <c:lineChart>
        <c:grouping val="standard"/>
        <c:varyColors val="0"/>
        <c:ser>
          <c:idx val="0"/>
          <c:order val="0"/>
          <c:tx>
            <c:strRef>
              <c:f>Data!$JI$5</c:f>
              <c:strCache>
                <c:ptCount val="1"/>
                <c:pt idx="0">
                  <c:v>Number of Hotel Complaints</c:v>
                </c:pt>
              </c:strCache>
            </c:strRef>
          </c:tx>
          <c:spPr>
            <a:ln>
              <a:solidFill>
                <a:schemeClr val="tx1"/>
              </a:solidFill>
            </a:ln>
          </c:spPr>
          <c:dLbls>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Data!$JI$7:$JI$66</c:f>
              <c:numCache>
                <c:formatCode>0</c:formatCode>
                <c:ptCount val="38"/>
                <c:pt idx="0">
                  <c:v>0</c:v>
                </c:pt>
                <c:pt idx="1">
                  <c:v>0</c:v>
                </c:pt>
                <c:pt idx="2">
                  <c:v>1</c:v>
                </c:pt>
                <c:pt idx="3">
                  <c:v>1</c:v>
                </c:pt>
                <c:pt idx="4">
                  <c:v>0</c:v>
                </c:pt>
                <c:pt idx="5">
                  <c:v>0</c:v>
                </c:pt>
                <c:pt idx="6">
                  <c:v>0</c:v>
                </c:pt>
                <c:pt idx="7">
                  <c:v>0</c:v>
                </c:pt>
                <c:pt idx="8">
                  <c:v>0</c:v>
                </c:pt>
                <c:pt idx="9">
                  <c:v>0</c:v>
                </c:pt>
                <c:pt idx="10">
                  <c:v>0</c:v>
                </c:pt>
                <c:pt idx="11">
                  <c:v>0</c:v>
                </c:pt>
                <c:pt idx="12">
                  <c:v>1</c:v>
                </c:pt>
                <c:pt idx="13">
                  <c:v>1</c:v>
                </c:pt>
                <c:pt idx="14">
                  <c:v>0</c:v>
                </c:pt>
                <c:pt idx="15">
                  <c:v>0</c:v>
                </c:pt>
                <c:pt idx="16">
                  <c:v>0</c:v>
                </c:pt>
                <c:pt idx="17">
                  <c:v>0</c:v>
                </c:pt>
                <c:pt idx="18">
                  <c:v>0</c:v>
                </c:pt>
                <c:pt idx="19">
                  <c:v>1</c:v>
                </c:pt>
                <c:pt idx="20">
                  <c:v>0</c:v>
                </c:pt>
                <c:pt idx="21">
                  <c:v>2</c:v>
                </c:pt>
                <c:pt idx="22">
                  <c:v>0</c:v>
                </c:pt>
                <c:pt idx="23">
                  <c:v>0</c:v>
                </c:pt>
                <c:pt idx="24">
                  <c:v>1</c:v>
                </c:pt>
                <c:pt idx="25">
                  <c:v>0</c:v>
                </c:pt>
                <c:pt idx="26">
                  <c:v>1</c:v>
                </c:pt>
                <c:pt idx="27">
                  <c:v>0</c:v>
                </c:pt>
                <c:pt idx="28">
                  <c:v>3</c:v>
                </c:pt>
                <c:pt idx="29">
                  <c:v>4</c:v>
                </c:pt>
                <c:pt idx="30">
                  <c:v>3</c:v>
                </c:pt>
                <c:pt idx="31">
                  <c:v>1</c:v>
                </c:pt>
                <c:pt idx="32">
                  <c:v>0</c:v>
                </c:pt>
                <c:pt idx="33">
                  <c:v>3</c:v>
                </c:pt>
                <c:pt idx="34">
                  <c:v>0</c:v>
                </c:pt>
                <c:pt idx="35">
                  <c:v>1</c:v>
                </c:pt>
                <c:pt idx="36" formatCode="General">
                  <c:v>0</c:v>
                </c:pt>
                <c:pt idx="37" formatCode="General">
                  <c:v>1</c:v>
                </c:pt>
              </c:numCache>
            </c:numRef>
          </c:val>
          <c:smooth val="0"/>
          <c:extLst>
            <c:ext xmlns:c16="http://schemas.microsoft.com/office/drawing/2014/chart" uri="{C3380CC4-5D6E-409C-BE32-E72D297353CC}">
              <c16:uniqueId val="{00000003-E974-4F58-BBC6-A8D9883B171B}"/>
            </c:ext>
          </c:extLst>
        </c:ser>
        <c:dLbls>
          <c:showLegendKey val="0"/>
          <c:showVal val="0"/>
          <c:showCatName val="0"/>
          <c:showSerName val="0"/>
          <c:showPercent val="0"/>
          <c:showBubbleSize val="0"/>
        </c:dLbls>
        <c:marker val="1"/>
        <c:smooth val="0"/>
        <c:axId val="119522816"/>
        <c:axId val="119524352"/>
      </c:lineChart>
      <c:dateAx>
        <c:axId val="119522816"/>
        <c:scaling>
          <c:orientation val="minMax"/>
        </c:scaling>
        <c:delete val="0"/>
        <c:axPos val="b"/>
        <c:numFmt formatCode="mmm\-yy" sourceLinked="1"/>
        <c:majorTickMark val="out"/>
        <c:minorTickMark val="none"/>
        <c:tickLblPos val="nextTo"/>
        <c:txPr>
          <a:bodyPr/>
          <a:lstStyle/>
          <a:p>
            <a:pPr>
              <a:defRPr sz="800"/>
            </a:pPr>
            <a:endParaRPr lang="en-US"/>
          </a:p>
        </c:txPr>
        <c:crossAx val="119524352"/>
        <c:crosses val="autoZero"/>
        <c:auto val="1"/>
        <c:lblOffset val="100"/>
        <c:baseTimeUnit val="months"/>
      </c:dateAx>
      <c:valAx>
        <c:axId val="119524352"/>
        <c:scaling>
          <c:orientation val="minMax"/>
          <c:max val="8"/>
          <c:min val="0"/>
        </c:scaling>
        <c:delete val="0"/>
        <c:axPos val="l"/>
        <c:numFmt formatCode="#,##0" sourceLinked="0"/>
        <c:majorTickMark val="out"/>
        <c:minorTickMark val="none"/>
        <c:tickLblPos val="nextTo"/>
        <c:crossAx val="11952281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678361895942392"/>
        </c:manualLayout>
      </c:layout>
      <c:areaChart>
        <c:grouping val="stacked"/>
        <c:varyColors val="0"/>
        <c:ser>
          <c:idx val="3"/>
          <c:order val="1"/>
          <c:tx>
            <c:strRef>
              <c:f>Data!$JO$5</c:f>
              <c:strCache>
                <c:ptCount val="1"/>
                <c:pt idx="0">
                  <c:v>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Data!$JO$7:$JO$66</c:f>
              <c:numCache>
                <c:formatCode>0.00%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0-A949-4A69-9FAE-35290A6E65F0}"/>
            </c:ext>
          </c:extLst>
        </c:ser>
        <c:ser>
          <c:idx val="2"/>
          <c:order val="2"/>
          <c:tx>
            <c:strRef>
              <c:f>Data!$JN$5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Data!$JN$7:$JN$66</c:f>
              <c:numCache>
                <c:formatCode>0.00%</c:formatCode>
                <c:ptCount val="38"/>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numCache>
            </c:numRef>
          </c:val>
          <c:extLst>
            <c:ext xmlns:c16="http://schemas.microsoft.com/office/drawing/2014/chart" uri="{C3380CC4-5D6E-409C-BE32-E72D297353CC}">
              <c16:uniqueId val="{00000001-A949-4A69-9FAE-35290A6E65F0}"/>
            </c:ext>
          </c:extLst>
        </c:ser>
        <c:dLbls>
          <c:showLegendKey val="0"/>
          <c:showVal val="0"/>
          <c:showCatName val="0"/>
          <c:showSerName val="0"/>
          <c:showPercent val="0"/>
          <c:showBubbleSize val="0"/>
        </c:dLbls>
        <c:axId val="118269824"/>
        <c:axId val="118271360"/>
      </c:areaChart>
      <c:lineChart>
        <c:grouping val="standard"/>
        <c:varyColors val="0"/>
        <c:ser>
          <c:idx val="0"/>
          <c:order val="0"/>
          <c:tx>
            <c:strRef>
              <c:f>Data!$JM$5</c:f>
              <c:strCache>
                <c:ptCount val="1"/>
                <c:pt idx="0">
                  <c:v>Hotel HR Net Sickness Absence Rate</c:v>
                </c:pt>
              </c:strCache>
            </c:strRef>
          </c:tx>
          <c:spPr>
            <a:ln>
              <a:solidFill>
                <a:schemeClr val="tx1"/>
              </a:solidFill>
            </a:ln>
          </c:spPr>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Data!$JM$7:$JM$66</c:f>
              <c:numCache>
                <c:formatCode>0.00%</c:formatCode>
                <c:ptCount val="38"/>
                <c:pt idx="0">
                  <c:v>4.9000000000000002E-2</c:v>
                </c:pt>
                <c:pt idx="1">
                  <c:v>3.85E-2</c:v>
                </c:pt>
                <c:pt idx="2">
                  <c:v>0.04</c:v>
                </c:pt>
                <c:pt idx="3">
                  <c:v>4.2999999999999997E-2</c:v>
                </c:pt>
                <c:pt idx="4">
                  <c:v>3.7400000000000003E-2</c:v>
                </c:pt>
                <c:pt idx="5">
                  <c:v>3.1699999999999999E-2</c:v>
                </c:pt>
                <c:pt idx="6">
                  <c:v>2.6700000000000002E-2</c:v>
                </c:pt>
                <c:pt idx="7">
                  <c:v>2.8500000000000001E-2</c:v>
                </c:pt>
                <c:pt idx="8">
                  <c:v>9.2999999999999992E-3</c:v>
                </c:pt>
                <c:pt idx="9">
                  <c:v>2.41E-2</c:v>
                </c:pt>
                <c:pt idx="10">
                  <c:v>2E-3</c:v>
                </c:pt>
                <c:pt idx="11">
                  <c:v>2.0899999999999998E-2</c:v>
                </c:pt>
                <c:pt idx="12">
                  <c:v>2.2599999999999999E-2</c:v>
                </c:pt>
                <c:pt idx="13">
                  <c:v>2.87E-2</c:v>
                </c:pt>
                <c:pt idx="14">
                  <c:v>2.7799999999999998E-2</c:v>
                </c:pt>
                <c:pt idx="15">
                  <c:v>2.01E-2</c:v>
                </c:pt>
                <c:pt idx="16">
                  <c:v>2.12E-2</c:v>
                </c:pt>
                <c:pt idx="17">
                  <c:v>4.7000000000000002E-3</c:v>
                </c:pt>
                <c:pt idx="18">
                  <c:v>8.0000000000000002E-3</c:v>
                </c:pt>
                <c:pt idx="19">
                  <c:v>2.1000000000000001E-2</c:v>
                </c:pt>
                <c:pt idx="20">
                  <c:v>2.7199999999999998E-2</c:v>
                </c:pt>
                <c:pt idx="21">
                  <c:v>2.9700000000000001E-2</c:v>
                </c:pt>
                <c:pt idx="22">
                  <c:v>1.9400000000000001E-2</c:v>
                </c:pt>
                <c:pt idx="23">
                  <c:v>3.1099999999999999E-2</c:v>
                </c:pt>
                <c:pt idx="24">
                  <c:v>3.0700000000000002E-2</c:v>
                </c:pt>
                <c:pt idx="25">
                  <c:v>4.7100000000000003E-2</c:v>
                </c:pt>
                <c:pt idx="26">
                  <c:v>5.3199999999999997E-2</c:v>
                </c:pt>
                <c:pt idx="27">
                  <c:v>3.5900000000000001E-2</c:v>
                </c:pt>
                <c:pt idx="28">
                  <c:v>1.8599999999999998E-2</c:v>
                </c:pt>
                <c:pt idx="29">
                  <c:v>1.6E-2</c:v>
                </c:pt>
                <c:pt idx="30">
                  <c:v>5.0000000000000001E-3</c:v>
                </c:pt>
                <c:pt idx="31">
                  <c:v>1.2800000000000001E-2</c:v>
                </c:pt>
                <c:pt idx="32">
                  <c:v>1.2999999999999999E-2</c:v>
                </c:pt>
                <c:pt idx="33">
                  <c:v>1.5900000000000001E-2</c:v>
                </c:pt>
                <c:pt idx="34">
                  <c:v>1.4999999999999999E-2</c:v>
                </c:pt>
                <c:pt idx="35">
                  <c:v>1.03E-2</c:v>
                </c:pt>
                <c:pt idx="36">
                  <c:v>2.1899999999999999E-2</c:v>
                </c:pt>
                <c:pt idx="37">
                  <c:v>5.7000000000000002E-3</c:v>
                </c:pt>
              </c:numCache>
            </c:numRef>
          </c:val>
          <c:smooth val="0"/>
          <c:extLst>
            <c:ext xmlns:c16="http://schemas.microsoft.com/office/drawing/2014/chart" uri="{C3380CC4-5D6E-409C-BE32-E72D297353CC}">
              <c16:uniqueId val="{00000002-A949-4A69-9FAE-35290A6E65F0}"/>
            </c:ext>
          </c:extLst>
        </c:ser>
        <c:dLbls>
          <c:showLegendKey val="0"/>
          <c:showVal val="0"/>
          <c:showCatName val="0"/>
          <c:showSerName val="0"/>
          <c:showPercent val="0"/>
          <c:showBubbleSize val="0"/>
        </c:dLbls>
        <c:marker val="1"/>
        <c:smooth val="0"/>
        <c:axId val="118269824"/>
        <c:axId val="118271360"/>
      </c:lineChart>
      <c:dateAx>
        <c:axId val="118269824"/>
        <c:scaling>
          <c:orientation val="minMax"/>
        </c:scaling>
        <c:delete val="0"/>
        <c:axPos val="b"/>
        <c:numFmt formatCode="mmm\-yy" sourceLinked="1"/>
        <c:majorTickMark val="out"/>
        <c:minorTickMark val="none"/>
        <c:tickLblPos val="nextTo"/>
        <c:txPr>
          <a:bodyPr/>
          <a:lstStyle/>
          <a:p>
            <a:pPr>
              <a:defRPr sz="800"/>
            </a:pPr>
            <a:endParaRPr lang="en-US"/>
          </a:p>
        </c:txPr>
        <c:crossAx val="118271360"/>
        <c:crosses val="autoZero"/>
        <c:auto val="1"/>
        <c:lblOffset val="100"/>
        <c:baseTimeUnit val="months"/>
      </c:dateAx>
      <c:valAx>
        <c:axId val="118271360"/>
        <c:scaling>
          <c:orientation val="minMax"/>
          <c:max val="6.0000000000000032E-2"/>
          <c:min val="0"/>
        </c:scaling>
        <c:delete val="0"/>
        <c:axPos val="l"/>
        <c:numFmt formatCode="0.0%" sourceLinked="0"/>
        <c:majorTickMark val="out"/>
        <c:minorTickMark val="none"/>
        <c:tickLblPos val="nextTo"/>
        <c:crossAx val="118269824"/>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678361895942414"/>
        </c:manualLayout>
      </c:layout>
      <c:areaChart>
        <c:grouping val="stacked"/>
        <c:varyColors val="0"/>
        <c:ser>
          <c:idx val="2"/>
          <c:order val="1"/>
          <c:tx>
            <c:strRef>
              <c:f>Data!$JQ$5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Data!$JQ$7:$JQ$66</c:f>
              <c:numCache>
                <c:formatCode>0.0%</c:formatCode>
                <c:ptCount val="38"/>
                <c:pt idx="0">
                  <c:v>0.8</c:v>
                </c:pt>
                <c:pt idx="1">
                  <c:v>0.8</c:v>
                </c:pt>
                <c:pt idx="2">
                  <c:v>0.8</c:v>
                </c:pt>
                <c:pt idx="3">
                  <c:v>0.8</c:v>
                </c:pt>
                <c:pt idx="4">
                  <c:v>0.8</c:v>
                </c:pt>
                <c:pt idx="5">
                  <c:v>0.8</c:v>
                </c:pt>
                <c:pt idx="6">
                  <c:v>0.8</c:v>
                </c:pt>
                <c:pt idx="7">
                  <c:v>0.8</c:v>
                </c:pt>
                <c:pt idx="8">
                  <c:v>0.8</c:v>
                </c:pt>
                <c:pt idx="9">
                  <c:v>0.8</c:v>
                </c:pt>
                <c:pt idx="10">
                  <c:v>0.8</c:v>
                </c:pt>
                <c:pt idx="11">
                  <c:v>0.8</c:v>
                </c:pt>
                <c:pt idx="12">
                  <c:v>0.8</c:v>
                </c:pt>
                <c:pt idx="13">
                  <c:v>0.8</c:v>
                </c:pt>
                <c:pt idx="14">
                  <c:v>0.8</c:v>
                </c:pt>
                <c:pt idx="15">
                  <c:v>0.8</c:v>
                </c:pt>
                <c:pt idx="16">
                  <c:v>0.8</c:v>
                </c:pt>
                <c:pt idx="17">
                  <c:v>0.8</c:v>
                </c:pt>
                <c:pt idx="18">
                  <c:v>0.8</c:v>
                </c:pt>
                <c:pt idx="19">
                  <c:v>0.8</c:v>
                </c:pt>
                <c:pt idx="20">
                  <c:v>0.8</c:v>
                </c:pt>
                <c:pt idx="21">
                  <c:v>0.8</c:v>
                </c:pt>
                <c:pt idx="22">
                  <c:v>0.8</c:v>
                </c:pt>
                <c:pt idx="23">
                  <c:v>0.8</c:v>
                </c:pt>
                <c:pt idx="24">
                  <c:v>0.8</c:v>
                </c:pt>
                <c:pt idx="25">
                  <c:v>0.8</c:v>
                </c:pt>
                <c:pt idx="26">
                  <c:v>0.8</c:v>
                </c:pt>
                <c:pt idx="27">
                  <c:v>0.8</c:v>
                </c:pt>
                <c:pt idx="28">
                  <c:v>0.8</c:v>
                </c:pt>
                <c:pt idx="29">
                  <c:v>0.8</c:v>
                </c:pt>
                <c:pt idx="30">
                  <c:v>0.8</c:v>
                </c:pt>
                <c:pt idx="31">
                  <c:v>0.8</c:v>
                </c:pt>
                <c:pt idx="32">
                  <c:v>0.8</c:v>
                </c:pt>
                <c:pt idx="33">
                  <c:v>0.8</c:v>
                </c:pt>
                <c:pt idx="34">
                  <c:v>0.8</c:v>
                </c:pt>
                <c:pt idx="35">
                  <c:v>0.8</c:v>
                </c:pt>
                <c:pt idx="36">
                  <c:v>0.8</c:v>
                </c:pt>
                <c:pt idx="37">
                  <c:v>0.8</c:v>
                </c:pt>
              </c:numCache>
            </c:numRef>
          </c:val>
          <c:extLst>
            <c:ext xmlns:c16="http://schemas.microsoft.com/office/drawing/2014/chart" uri="{C3380CC4-5D6E-409C-BE32-E72D297353CC}">
              <c16:uniqueId val="{00000000-3F6E-4F14-9900-A134EC9767BF}"/>
            </c:ext>
          </c:extLst>
        </c:ser>
        <c:ser>
          <c:idx val="3"/>
          <c:order val="2"/>
          <c:tx>
            <c:strRef>
              <c:f>Data!$JR$5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Data!$JR$7:$JR$66</c:f>
              <c:numCache>
                <c:formatCode>0.0%</c:formatCode>
                <c:ptCount val="38"/>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pt idx="36">
                  <c:v>0.2</c:v>
                </c:pt>
                <c:pt idx="37">
                  <c:v>0.2</c:v>
                </c:pt>
              </c:numCache>
            </c:numRef>
          </c:val>
          <c:extLst>
            <c:ext xmlns:c16="http://schemas.microsoft.com/office/drawing/2014/chart" uri="{C3380CC4-5D6E-409C-BE32-E72D297353CC}">
              <c16:uniqueId val="{00000001-3F6E-4F14-9900-A134EC9767BF}"/>
            </c:ext>
          </c:extLst>
        </c:ser>
        <c:dLbls>
          <c:showLegendKey val="0"/>
          <c:showVal val="0"/>
          <c:showCatName val="0"/>
          <c:showSerName val="0"/>
          <c:showPercent val="0"/>
          <c:showBubbleSize val="0"/>
        </c:dLbls>
        <c:axId val="116678016"/>
        <c:axId val="116700288"/>
      </c:areaChart>
      <c:lineChart>
        <c:grouping val="standard"/>
        <c:varyColors val="0"/>
        <c:ser>
          <c:idx val="0"/>
          <c:order val="0"/>
          <c:tx>
            <c:strRef>
              <c:f>Data!$JP$5</c:f>
              <c:strCache>
                <c:ptCount val="1"/>
                <c:pt idx="0">
                  <c:v>Turas completion Rate</c:v>
                </c:pt>
              </c:strCache>
            </c:strRef>
          </c:tx>
          <c:spPr>
            <a:ln>
              <a:solidFill>
                <a:schemeClr val="tx1"/>
              </a:solidFill>
            </a:ln>
          </c:spPr>
          <c:dPt>
            <c:idx val="36"/>
            <c:bubble3D val="0"/>
            <c:spPr>
              <a:ln>
                <a:noFill/>
              </a:ln>
            </c:spPr>
            <c:extLst>
              <c:ext xmlns:c16="http://schemas.microsoft.com/office/drawing/2014/chart" uri="{C3380CC4-5D6E-409C-BE32-E72D297353CC}">
                <c16:uniqueId val="{00000000-F500-46A2-9BF8-3040F81622F0}"/>
              </c:ext>
            </c:extLst>
          </c:dPt>
          <c:dLbls>
            <c:numFmt formatCode="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Data!$JP$7:$JP$66</c:f>
              <c:numCache>
                <c:formatCode>0%</c:formatCode>
                <c:ptCount val="38"/>
                <c:pt idx="0">
                  <c:v>0.75</c:v>
                </c:pt>
                <c:pt idx="1">
                  <c:v>0.75</c:v>
                </c:pt>
                <c:pt idx="2">
                  <c:v>0.75</c:v>
                </c:pt>
                <c:pt idx="3">
                  <c:v>0.75</c:v>
                </c:pt>
                <c:pt idx="4">
                  <c:v>0.75</c:v>
                </c:pt>
                <c:pt idx="5">
                  <c:v>0.74</c:v>
                </c:pt>
                <c:pt idx="6">
                  <c:v>0.74</c:v>
                </c:pt>
                <c:pt idx="7">
                  <c:v>0.74</c:v>
                </c:pt>
                <c:pt idx="8">
                  <c:v>0.7</c:v>
                </c:pt>
                <c:pt idx="9">
                  <c:v>0.7</c:v>
                </c:pt>
                <c:pt idx="10">
                  <c:v>0.7</c:v>
                </c:pt>
                <c:pt idx="11">
                  <c:v>0.92</c:v>
                </c:pt>
                <c:pt idx="12">
                  <c:v>0.93020000000000003</c:v>
                </c:pt>
                <c:pt idx="13">
                  <c:v>0.93020000000000003</c:v>
                </c:pt>
                <c:pt idx="14">
                  <c:v>0.91</c:v>
                </c:pt>
                <c:pt idx="15">
                  <c:v>0.89</c:v>
                </c:pt>
                <c:pt idx="16">
                  <c:v>0.88</c:v>
                </c:pt>
                <c:pt idx="17">
                  <c:v>0.87</c:v>
                </c:pt>
                <c:pt idx="18">
                  <c:v>0.88</c:v>
                </c:pt>
                <c:pt idx="19">
                  <c:v>0.87</c:v>
                </c:pt>
                <c:pt idx="20">
                  <c:v>0.76</c:v>
                </c:pt>
                <c:pt idx="21">
                  <c:v>0.92</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0.62</c:v>
                </c:pt>
                <c:pt idx="37">
                  <c:v>0.85</c:v>
                </c:pt>
              </c:numCache>
            </c:numRef>
          </c:val>
          <c:smooth val="0"/>
          <c:extLst>
            <c:ext xmlns:c16="http://schemas.microsoft.com/office/drawing/2014/chart" uri="{C3380CC4-5D6E-409C-BE32-E72D297353CC}">
              <c16:uniqueId val="{00000002-3F6E-4F14-9900-A134EC9767BF}"/>
            </c:ext>
          </c:extLst>
        </c:ser>
        <c:dLbls>
          <c:showLegendKey val="0"/>
          <c:showVal val="0"/>
          <c:showCatName val="0"/>
          <c:showSerName val="0"/>
          <c:showPercent val="0"/>
          <c:showBubbleSize val="0"/>
        </c:dLbls>
        <c:marker val="1"/>
        <c:smooth val="0"/>
        <c:axId val="116678016"/>
        <c:axId val="116700288"/>
      </c:lineChart>
      <c:dateAx>
        <c:axId val="116678016"/>
        <c:scaling>
          <c:orientation val="minMax"/>
        </c:scaling>
        <c:delete val="0"/>
        <c:axPos val="b"/>
        <c:numFmt formatCode="mmm\-yy" sourceLinked="1"/>
        <c:majorTickMark val="out"/>
        <c:minorTickMark val="none"/>
        <c:tickLblPos val="nextTo"/>
        <c:txPr>
          <a:bodyPr/>
          <a:lstStyle/>
          <a:p>
            <a:pPr>
              <a:defRPr sz="800"/>
            </a:pPr>
            <a:endParaRPr lang="en-US"/>
          </a:p>
        </c:txPr>
        <c:crossAx val="116700288"/>
        <c:crosses val="autoZero"/>
        <c:auto val="1"/>
        <c:lblOffset val="100"/>
        <c:baseTimeUnit val="months"/>
      </c:dateAx>
      <c:valAx>
        <c:axId val="116700288"/>
        <c:scaling>
          <c:orientation val="minMax"/>
          <c:max val="1"/>
          <c:min val="0"/>
        </c:scaling>
        <c:delete val="0"/>
        <c:axPos val="l"/>
        <c:numFmt formatCode="0.0%" sourceLinked="0"/>
        <c:majorTickMark val="out"/>
        <c:minorTickMark val="none"/>
        <c:tickLblPos val="nextTo"/>
        <c:crossAx val="11667801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0.14760145366444591"/>
          <c:w val="0.9476922839520886"/>
          <c:h val="0.66960428023420571"/>
        </c:manualLayout>
      </c:layout>
      <c:areaChart>
        <c:grouping val="stacked"/>
        <c:varyColors val="0"/>
        <c:ser>
          <c:idx val="4"/>
          <c:order val="0"/>
          <c:tx>
            <c:strRef>
              <c:f>Data!$KB$5</c:f>
              <c:strCache>
                <c:ptCount val="1"/>
                <c:pt idx="0">
                  <c:v>Negative 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Data!$KB$7:$KB$66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2-118A-45F5-BE2C-4C1DA18BBEBC}"/>
            </c:ext>
          </c:extLst>
        </c:ser>
        <c:ser>
          <c:idx val="1"/>
          <c:order val="1"/>
          <c:tx>
            <c:strRef>
              <c:f>Data!$KA$5</c:f>
              <c:strCache>
                <c:ptCount val="1"/>
                <c:pt idx="0">
                  <c:v>Negative 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Data!$KA$7:$KA$66</c:f>
              <c:numCache>
                <c:formatCode>0.0%</c:formatCode>
                <c:ptCount val="38"/>
                <c:pt idx="0">
                  <c:v>-6.1</c:v>
                </c:pt>
                <c:pt idx="1">
                  <c:v>-6.1</c:v>
                </c:pt>
                <c:pt idx="2">
                  <c:v>-6.1</c:v>
                </c:pt>
                <c:pt idx="3">
                  <c:v>-6.1</c:v>
                </c:pt>
                <c:pt idx="4">
                  <c:v>-6.1</c:v>
                </c:pt>
                <c:pt idx="5">
                  <c:v>-6.1</c:v>
                </c:pt>
                <c:pt idx="6">
                  <c:v>-6.1</c:v>
                </c:pt>
                <c:pt idx="7">
                  <c:v>-6.1</c:v>
                </c:pt>
                <c:pt idx="8">
                  <c:v>-6.1</c:v>
                </c:pt>
                <c:pt idx="9">
                  <c:v>-6.1</c:v>
                </c:pt>
                <c:pt idx="10">
                  <c:v>-6.1</c:v>
                </c:pt>
                <c:pt idx="11">
                  <c:v>-6.1</c:v>
                </c:pt>
                <c:pt idx="12">
                  <c:v>-6.1</c:v>
                </c:pt>
                <c:pt idx="13">
                  <c:v>-6.1</c:v>
                </c:pt>
                <c:pt idx="14">
                  <c:v>-6.1</c:v>
                </c:pt>
                <c:pt idx="15">
                  <c:v>-6.1</c:v>
                </c:pt>
                <c:pt idx="16">
                  <c:v>-6.1</c:v>
                </c:pt>
                <c:pt idx="17">
                  <c:v>-6.1</c:v>
                </c:pt>
                <c:pt idx="18">
                  <c:v>-6.1</c:v>
                </c:pt>
                <c:pt idx="19">
                  <c:v>-6.1</c:v>
                </c:pt>
                <c:pt idx="20">
                  <c:v>-6.1</c:v>
                </c:pt>
                <c:pt idx="21">
                  <c:v>-6.1</c:v>
                </c:pt>
                <c:pt idx="22">
                  <c:v>-6.1</c:v>
                </c:pt>
                <c:pt idx="23">
                  <c:v>-6.1</c:v>
                </c:pt>
                <c:pt idx="24">
                  <c:v>-6.1</c:v>
                </c:pt>
                <c:pt idx="25">
                  <c:v>-6.1</c:v>
                </c:pt>
                <c:pt idx="26">
                  <c:v>-6.1</c:v>
                </c:pt>
                <c:pt idx="27">
                  <c:v>-6.1</c:v>
                </c:pt>
                <c:pt idx="28">
                  <c:v>-6.1</c:v>
                </c:pt>
                <c:pt idx="29">
                  <c:v>-6.1</c:v>
                </c:pt>
                <c:pt idx="30">
                  <c:v>-6.1</c:v>
                </c:pt>
                <c:pt idx="31">
                  <c:v>-6.1</c:v>
                </c:pt>
                <c:pt idx="32">
                  <c:v>-6.1</c:v>
                </c:pt>
                <c:pt idx="33">
                  <c:v>-6.1</c:v>
                </c:pt>
                <c:pt idx="34">
                  <c:v>-6.1</c:v>
                </c:pt>
                <c:pt idx="35">
                  <c:v>-6.1</c:v>
                </c:pt>
                <c:pt idx="36">
                  <c:v>-6.1</c:v>
                </c:pt>
                <c:pt idx="37">
                  <c:v>-6.1</c:v>
                </c:pt>
              </c:numCache>
            </c:numRef>
          </c:val>
          <c:extLst>
            <c:ext xmlns:c16="http://schemas.microsoft.com/office/drawing/2014/chart" uri="{C3380CC4-5D6E-409C-BE32-E72D297353CC}">
              <c16:uniqueId val="{00000000-118A-45F5-BE2C-4C1DA18BBEBC}"/>
            </c:ext>
          </c:extLst>
        </c:ser>
        <c:ser>
          <c:idx val="3"/>
          <c:order val="2"/>
          <c:tx>
            <c:strRef>
              <c:f>Data!$JZ$5</c:f>
              <c:strCache>
                <c:ptCount val="1"/>
                <c:pt idx="0">
                  <c:v>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Data!$JZ$7:$JZ$66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3-118A-45F5-BE2C-4C1DA18BBEBC}"/>
            </c:ext>
          </c:extLst>
        </c:ser>
        <c:ser>
          <c:idx val="2"/>
          <c:order val="3"/>
          <c:tx>
            <c:strRef>
              <c:f>Data!$JY$5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Data!$JY$7:$JY$66</c:f>
              <c:numCache>
                <c:formatCode>0.0%</c:formatCode>
                <c:ptCount val="38"/>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pt idx="10">
                  <c:v>1.1000000000000001</c:v>
                </c:pt>
                <c:pt idx="11">
                  <c:v>1.1000000000000001</c:v>
                </c:pt>
                <c:pt idx="12">
                  <c:v>1.1000000000000001</c:v>
                </c:pt>
                <c:pt idx="13">
                  <c:v>1.1000000000000001</c:v>
                </c:pt>
                <c:pt idx="14">
                  <c:v>1.1000000000000001</c:v>
                </c:pt>
                <c:pt idx="15">
                  <c:v>1.1000000000000001</c:v>
                </c:pt>
                <c:pt idx="16">
                  <c:v>1.1000000000000001</c:v>
                </c:pt>
                <c:pt idx="17">
                  <c:v>1.1000000000000001</c:v>
                </c:pt>
                <c:pt idx="18">
                  <c:v>1.1000000000000001</c:v>
                </c:pt>
                <c:pt idx="19">
                  <c:v>1.1000000000000001</c:v>
                </c:pt>
                <c:pt idx="20">
                  <c:v>1.1000000000000001</c:v>
                </c:pt>
                <c:pt idx="21">
                  <c:v>1.1000000000000001</c:v>
                </c:pt>
                <c:pt idx="22">
                  <c:v>1.1000000000000001</c:v>
                </c:pt>
                <c:pt idx="23">
                  <c:v>1.1000000000000001</c:v>
                </c:pt>
                <c:pt idx="24">
                  <c:v>1.1000000000000001</c:v>
                </c:pt>
                <c:pt idx="25">
                  <c:v>1.1000000000000001</c:v>
                </c:pt>
                <c:pt idx="26">
                  <c:v>1.1000000000000001</c:v>
                </c:pt>
                <c:pt idx="27">
                  <c:v>1.1000000000000001</c:v>
                </c:pt>
                <c:pt idx="28">
                  <c:v>1.1000000000000001</c:v>
                </c:pt>
                <c:pt idx="29">
                  <c:v>1.1000000000000001</c:v>
                </c:pt>
                <c:pt idx="30">
                  <c:v>1.1000000000000001</c:v>
                </c:pt>
                <c:pt idx="31">
                  <c:v>1.1000000000000001</c:v>
                </c:pt>
                <c:pt idx="32">
                  <c:v>1.1000000000000001</c:v>
                </c:pt>
                <c:pt idx="33">
                  <c:v>1.1000000000000001</c:v>
                </c:pt>
                <c:pt idx="34">
                  <c:v>1.1000000000000001</c:v>
                </c:pt>
                <c:pt idx="35">
                  <c:v>1.1000000000000001</c:v>
                </c:pt>
                <c:pt idx="36">
                  <c:v>1.1000000000000001</c:v>
                </c:pt>
                <c:pt idx="37">
                  <c:v>1.1000000000000001</c:v>
                </c:pt>
              </c:numCache>
            </c:numRef>
          </c:val>
          <c:extLst>
            <c:ext xmlns:c16="http://schemas.microsoft.com/office/drawing/2014/chart" uri="{C3380CC4-5D6E-409C-BE32-E72D297353CC}">
              <c16:uniqueId val="{00000001-118A-45F5-BE2C-4C1DA18BBEBC}"/>
            </c:ext>
          </c:extLst>
        </c:ser>
        <c:dLbls>
          <c:showLegendKey val="0"/>
          <c:showVal val="0"/>
          <c:showCatName val="0"/>
          <c:showSerName val="0"/>
          <c:showPercent val="0"/>
          <c:showBubbleSize val="0"/>
        </c:dLbls>
        <c:axId val="119725056"/>
        <c:axId val="119739136"/>
      </c:areaChart>
      <c:lineChart>
        <c:grouping val="standard"/>
        <c:varyColors val="0"/>
        <c:ser>
          <c:idx val="0"/>
          <c:order val="4"/>
          <c:tx>
            <c:strRef>
              <c:f>Data!$JS$5</c:f>
              <c:strCache>
                <c:ptCount val="1"/>
                <c:pt idx="0">
                  <c:v>Overall net profit, variance against budget</c:v>
                </c:pt>
              </c:strCache>
            </c:strRef>
          </c:tx>
          <c:spPr>
            <a:ln>
              <a:solidFill>
                <a:schemeClr val="tx1"/>
              </a:solidFill>
            </a:ln>
          </c:spPr>
          <c:dPt>
            <c:idx val="12"/>
            <c:bubble3D val="0"/>
            <c:spPr>
              <a:ln>
                <a:noFill/>
              </a:ln>
            </c:spPr>
            <c:extLst>
              <c:ext xmlns:c16="http://schemas.microsoft.com/office/drawing/2014/chart" uri="{C3380CC4-5D6E-409C-BE32-E72D297353CC}">
                <c16:uniqueId val="{00000004-118A-45F5-BE2C-4C1DA18BBEBC}"/>
              </c:ext>
            </c:extLst>
          </c:dPt>
          <c:dPt>
            <c:idx val="24"/>
            <c:bubble3D val="0"/>
            <c:spPr>
              <a:ln>
                <a:noFill/>
              </a:ln>
            </c:spPr>
            <c:extLst>
              <c:ext xmlns:c16="http://schemas.microsoft.com/office/drawing/2014/chart" uri="{C3380CC4-5D6E-409C-BE32-E72D297353CC}">
                <c16:uniqueId val="{00000005-118A-45F5-BE2C-4C1DA18BBEBC}"/>
              </c:ext>
            </c:extLst>
          </c:dPt>
          <c:dPt>
            <c:idx val="36"/>
            <c:bubble3D val="0"/>
            <c:spPr>
              <a:ln>
                <a:noFill/>
              </a:ln>
            </c:spPr>
            <c:extLst>
              <c:ext xmlns:c16="http://schemas.microsoft.com/office/drawing/2014/chart" uri="{C3380CC4-5D6E-409C-BE32-E72D297353CC}">
                <c16:uniqueId val="{00000006-118A-45F5-BE2C-4C1DA18BBEBC}"/>
              </c:ext>
            </c:extLst>
          </c:dPt>
          <c:dLbls>
            <c:dLbl>
              <c:idx val="13"/>
              <c:layout>
                <c:manualLayout>
                  <c:x val="-1.0449272859102099E-2"/>
                  <c:y val="-1.81607106803957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8A-45F5-BE2C-4C1DA18BBEBC}"/>
                </c:ext>
              </c:extLst>
            </c:dLbl>
            <c:dLbl>
              <c:idx val="36"/>
              <c:layout>
                <c:manualLayout>
                  <c:x val="-7.5068599345416943E-3"/>
                  <c:y val="-8.71794871794871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8A-45F5-BE2C-4C1DA18BBEBC}"/>
                </c:ext>
              </c:extLst>
            </c:dLbl>
            <c:dLbl>
              <c:idx val="37"/>
              <c:layout>
                <c:manualLayout>
                  <c:x val="-4.2815815029266013E-2"/>
                  <c:y val="-5.64486169997982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58-4988-86CB-F5A88EFBF451}"/>
                </c:ext>
              </c:extLst>
            </c:dLbl>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Data!$JS$7:$JS$66</c:f>
              <c:numCache>
                <c:formatCode>0.0%</c:formatCode>
                <c:ptCount val="38"/>
                <c:pt idx="0">
                  <c:v>-1.1140000000000001</c:v>
                </c:pt>
                <c:pt idx="1">
                  <c:v>-0.54200000000000004</c:v>
                </c:pt>
                <c:pt idx="2">
                  <c:v>-0.45669999999999999</c:v>
                </c:pt>
                <c:pt idx="3">
                  <c:v>-0.34470000000000001</c:v>
                </c:pt>
                <c:pt idx="4">
                  <c:v>-0.37659999999999999</c:v>
                </c:pt>
                <c:pt idx="5">
                  <c:v>-0.2177</c:v>
                </c:pt>
                <c:pt idx="6">
                  <c:v>-0.14000000000000001</c:v>
                </c:pt>
                <c:pt idx="7">
                  <c:v>-2.6100000000000002E-2</c:v>
                </c:pt>
                <c:pt idx="8">
                  <c:v>-4.0899999999999999E-2</c:v>
                </c:pt>
                <c:pt idx="9">
                  <c:v>-4.0399999999999998E-2</c:v>
                </c:pt>
                <c:pt idx="10">
                  <c:v>-0.15590000000000001</c:v>
                </c:pt>
                <c:pt idx="11">
                  <c:v>-0.15</c:v>
                </c:pt>
                <c:pt idx="12">
                  <c:v>0.186</c:v>
                </c:pt>
                <c:pt idx="13">
                  <c:v>0.90239999999999998</c:v>
                </c:pt>
                <c:pt idx="14">
                  <c:v>-3.4299999999999997E-2</c:v>
                </c:pt>
                <c:pt idx="15">
                  <c:v>-0.64400000000000002</c:v>
                </c:pt>
                <c:pt idx="16">
                  <c:v>-0.48530000000000001</c:v>
                </c:pt>
                <c:pt idx="17">
                  <c:v>-0.39700000000000002</c:v>
                </c:pt>
                <c:pt idx="18">
                  <c:v>-0.42499999999999999</c:v>
                </c:pt>
                <c:pt idx="19">
                  <c:v>-0.315</c:v>
                </c:pt>
                <c:pt idx="20">
                  <c:v>-0.45600000000000002</c:v>
                </c:pt>
                <c:pt idx="21">
                  <c:v>-0.42299999999999999</c:v>
                </c:pt>
                <c:pt idx="22">
                  <c:v>-0.19</c:v>
                </c:pt>
                <c:pt idx="23">
                  <c:v>-0.1588</c:v>
                </c:pt>
                <c:pt idx="24">
                  <c:v>0.13850000000000001</c:v>
                </c:pt>
                <c:pt idx="25">
                  <c:v>-2.2367692023557901E-3</c:v>
                </c:pt>
                <c:pt idx="26">
                  <c:v>-0.18375730763153736</c:v>
                </c:pt>
                <c:pt idx="27">
                  <c:v>-0.21406201412642709</c:v>
                </c:pt>
                <c:pt idx="28">
                  <c:v>-0.20122047244094488</c:v>
                </c:pt>
                <c:pt idx="29">
                  <c:v>-0.16694149431712316</c:v>
                </c:pt>
                <c:pt idx="30">
                  <c:v>-5.5884786369448436E-2</c:v>
                </c:pt>
                <c:pt idx="31">
                  <c:v>6.0977677309974568E-2</c:v>
                </c:pt>
                <c:pt idx="32">
                  <c:v>9.2190520648870261E-2</c:v>
                </c:pt>
                <c:pt idx="33">
                  <c:v>0.25997818582797966</c:v>
                </c:pt>
                <c:pt idx="34">
                  <c:v>0.36960762367688915</c:v>
                </c:pt>
                <c:pt idx="35">
                  <c:v>0.43701760039282483</c:v>
                </c:pt>
                <c:pt idx="36">
                  <c:v>1.8613708329649849E-2</c:v>
                </c:pt>
                <c:pt idx="37">
                  <c:v>-5.5191515326072986</c:v>
                </c:pt>
              </c:numCache>
            </c:numRef>
          </c:val>
          <c:smooth val="0"/>
          <c:extLst>
            <c:ext xmlns:c16="http://schemas.microsoft.com/office/drawing/2014/chart" uri="{C3380CC4-5D6E-409C-BE32-E72D297353CC}">
              <c16:uniqueId val="{00000008-118A-45F5-BE2C-4C1DA18BBEBC}"/>
            </c:ext>
          </c:extLst>
        </c:ser>
        <c:dLbls>
          <c:showLegendKey val="0"/>
          <c:showVal val="0"/>
          <c:showCatName val="0"/>
          <c:showSerName val="0"/>
          <c:showPercent val="0"/>
          <c:showBubbleSize val="0"/>
        </c:dLbls>
        <c:marker val="1"/>
        <c:smooth val="0"/>
        <c:axId val="119725056"/>
        <c:axId val="119739136"/>
      </c:lineChart>
      <c:dateAx>
        <c:axId val="119725056"/>
        <c:scaling>
          <c:orientation val="minMax"/>
        </c:scaling>
        <c:delete val="0"/>
        <c:axPos val="b"/>
        <c:numFmt formatCode="mmm\-yy" sourceLinked="1"/>
        <c:majorTickMark val="out"/>
        <c:minorTickMark val="none"/>
        <c:tickLblPos val="low"/>
        <c:txPr>
          <a:bodyPr/>
          <a:lstStyle/>
          <a:p>
            <a:pPr>
              <a:defRPr sz="800"/>
            </a:pPr>
            <a:endParaRPr lang="en-US"/>
          </a:p>
        </c:txPr>
        <c:crossAx val="119739136"/>
        <c:crosses val="autoZero"/>
        <c:auto val="1"/>
        <c:lblOffset val="100"/>
        <c:baseTimeUnit val="months"/>
      </c:dateAx>
      <c:valAx>
        <c:axId val="119739136"/>
        <c:scaling>
          <c:orientation val="minMax"/>
          <c:max val="1"/>
          <c:min val="-6"/>
        </c:scaling>
        <c:delete val="0"/>
        <c:axPos val="l"/>
        <c:numFmt formatCode="0.0%" sourceLinked="0"/>
        <c:majorTickMark val="out"/>
        <c:minorTickMark val="none"/>
        <c:tickLblPos val="nextTo"/>
        <c:crossAx val="11972505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678361895942481"/>
        </c:manualLayout>
      </c:layout>
      <c:areaChart>
        <c:grouping val="stacked"/>
        <c:varyColors val="0"/>
        <c:ser>
          <c:idx val="4"/>
          <c:order val="0"/>
          <c:tx>
            <c:strRef>
              <c:f>Data!$KB$5</c:f>
              <c:strCache>
                <c:ptCount val="1"/>
                <c:pt idx="0">
                  <c:v>Negative 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Data!$KB$7:$KB$66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2-CDEF-456B-958C-8D9FD377F17D}"/>
            </c:ext>
          </c:extLst>
        </c:ser>
        <c:ser>
          <c:idx val="1"/>
          <c:order val="1"/>
          <c:tx>
            <c:strRef>
              <c:f>Data!$KA$5</c:f>
              <c:strCache>
                <c:ptCount val="1"/>
                <c:pt idx="0">
                  <c:v>Negative 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Data!$KA$7:$KA$66</c:f>
              <c:numCache>
                <c:formatCode>0.0%</c:formatCode>
                <c:ptCount val="38"/>
                <c:pt idx="0">
                  <c:v>-6.1</c:v>
                </c:pt>
                <c:pt idx="1">
                  <c:v>-6.1</c:v>
                </c:pt>
                <c:pt idx="2">
                  <c:v>-6.1</c:v>
                </c:pt>
                <c:pt idx="3">
                  <c:v>-6.1</c:v>
                </c:pt>
                <c:pt idx="4">
                  <c:v>-6.1</c:v>
                </c:pt>
                <c:pt idx="5">
                  <c:v>-6.1</c:v>
                </c:pt>
                <c:pt idx="6">
                  <c:v>-6.1</c:v>
                </c:pt>
                <c:pt idx="7">
                  <c:v>-6.1</c:v>
                </c:pt>
                <c:pt idx="8">
                  <c:v>-6.1</c:v>
                </c:pt>
                <c:pt idx="9">
                  <c:v>-6.1</c:v>
                </c:pt>
                <c:pt idx="10">
                  <c:v>-6.1</c:v>
                </c:pt>
                <c:pt idx="11">
                  <c:v>-6.1</c:v>
                </c:pt>
                <c:pt idx="12">
                  <c:v>-6.1</c:v>
                </c:pt>
                <c:pt idx="13">
                  <c:v>-6.1</c:v>
                </c:pt>
                <c:pt idx="14">
                  <c:v>-6.1</c:v>
                </c:pt>
                <c:pt idx="15">
                  <c:v>-6.1</c:v>
                </c:pt>
                <c:pt idx="16">
                  <c:v>-6.1</c:v>
                </c:pt>
                <c:pt idx="17">
                  <c:v>-6.1</c:v>
                </c:pt>
                <c:pt idx="18">
                  <c:v>-6.1</c:v>
                </c:pt>
                <c:pt idx="19">
                  <c:v>-6.1</c:v>
                </c:pt>
                <c:pt idx="20">
                  <c:v>-6.1</c:v>
                </c:pt>
                <c:pt idx="21">
                  <c:v>-6.1</c:v>
                </c:pt>
                <c:pt idx="22">
                  <c:v>-6.1</c:v>
                </c:pt>
                <c:pt idx="23">
                  <c:v>-6.1</c:v>
                </c:pt>
                <c:pt idx="24">
                  <c:v>-6.1</c:v>
                </c:pt>
                <c:pt idx="25">
                  <c:v>-6.1</c:v>
                </c:pt>
                <c:pt idx="26">
                  <c:v>-6.1</c:v>
                </c:pt>
                <c:pt idx="27">
                  <c:v>-6.1</c:v>
                </c:pt>
                <c:pt idx="28">
                  <c:v>-6.1</c:v>
                </c:pt>
                <c:pt idx="29">
                  <c:v>-6.1</c:v>
                </c:pt>
                <c:pt idx="30">
                  <c:v>-6.1</c:v>
                </c:pt>
                <c:pt idx="31">
                  <c:v>-6.1</c:v>
                </c:pt>
                <c:pt idx="32">
                  <c:v>-6.1</c:v>
                </c:pt>
                <c:pt idx="33">
                  <c:v>-6.1</c:v>
                </c:pt>
                <c:pt idx="34">
                  <c:v>-6.1</c:v>
                </c:pt>
                <c:pt idx="35">
                  <c:v>-6.1</c:v>
                </c:pt>
                <c:pt idx="36">
                  <c:v>-6.1</c:v>
                </c:pt>
                <c:pt idx="37">
                  <c:v>-6.1</c:v>
                </c:pt>
              </c:numCache>
            </c:numRef>
          </c:val>
          <c:extLst>
            <c:ext xmlns:c16="http://schemas.microsoft.com/office/drawing/2014/chart" uri="{C3380CC4-5D6E-409C-BE32-E72D297353CC}">
              <c16:uniqueId val="{00000000-CDEF-456B-958C-8D9FD377F17D}"/>
            </c:ext>
          </c:extLst>
        </c:ser>
        <c:ser>
          <c:idx val="3"/>
          <c:order val="2"/>
          <c:tx>
            <c:strRef>
              <c:f>Data!$JZ$5</c:f>
              <c:strCache>
                <c:ptCount val="1"/>
                <c:pt idx="0">
                  <c:v>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Data!$JZ$7:$JZ$66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3-CDEF-456B-958C-8D9FD377F17D}"/>
            </c:ext>
          </c:extLst>
        </c:ser>
        <c:ser>
          <c:idx val="2"/>
          <c:order val="3"/>
          <c:tx>
            <c:strRef>
              <c:f>Data!$JY$5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Data!$JY$7:$JY$66</c:f>
              <c:numCache>
                <c:formatCode>0.0%</c:formatCode>
                <c:ptCount val="38"/>
                <c:pt idx="0">
                  <c:v>1.1000000000000001</c:v>
                </c:pt>
                <c:pt idx="1">
                  <c:v>1.1000000000000001</c:v>
                </c:pt>
                <c:pt idx="2">
                  <c:v>1.1000000000000001</c:v>
                </c:pt>
                <c:pt idx="3">
                  <c:v>1.1000000000000001</c:v>
                </c:pt>
                <c:pt idx="4">
                  <c:v>1.1000000000000001</c:v>
                </c:pt>
                <c:pt idx="5">
                  <c:v>1.1000000000000001</c:v>
                </c:pt>
                <c:pt idx="6">
                  <c:v>1.1000000000000001</c:v>
                </c:pt>
                <c:pt idx="7">
                  <c:v>1.1000000000000001</c:v>
                </c:pt>
                <c:pt idx="8">
                  <c:v>1.1000000000000001</c:v>
                </c:pt>
                <c:pt idx="9">
                  <c:v>1.1000000000000001</c:v>
                </c:pt>
                <c:pt idx="10">
                  <c:v>1.1000000000000001</c:v>
                </c:pt>
                <c:pt idx="11">
                  <c:v>1.1000000000000001</c:v>
                </c:pt>
                <c:pt idx="12">
                  <c:v>1.1000000000000001</c:v>
                </c:pt>
                <c:pt idx="13">
                  <c:v>1.1000000000000001</c:v>
                </c:pt>
                <c:pt idx="14">
                  <c:v>1.1000000000000001</c:v>
                </c:pt>
                <c:pt idx="15">
                  <c:v>1.1000000000000001</c:v>
                </c:pt>
                <c:pt idx="16">
                  <c:v>1.1000000000000001</c:v>
                </c:pt>
                <c:pt idx="17">
                  <c:v>1.1000000000000001</c:v>
                </c:pt>
                <c:pt idx="18">
                  <c:v>1.1000000000000001</c:v>
                </c:pt>
                <c:pt idx="19">
                  <c:v>1.1000000000000001</c:v>
                </c:pt>
                <c:pt idx="20">
                  <c:v>1.1000000000000001</c:v>
                </c:pt>
                <c:pt idx="21">
                  <c:v>1.1000000000000001</c:v>
                </c:pt>
                <c:pt idx="22">
                  <c:v>1.1000000000000001</c:v>
                </c:pt>
                <c:pt idx="23">
                  <c:v>1.1000000000000001</c:v>
                </c:pt>
                <c:pt idx="24">
                  <c:v>1.1000000000000001</c:v>
                </c:pt>
                <c:pt idx="25">
                  <c:v>1.1000000000000001</c:v>
                </c:pt>
                <c:pt idx="26">
                  <c:v>1.1000000000000001</c:v>
                </c:pt>
                <c:pt idx="27">
                  <c:v>1.1000000000000001</c:v>
                </c:pt>
                <c:pt idx="28">
                  <c:v>1.1000000000000001</c:v>
                </c:pt>
                <c:pt idx="29">
                  <c:v>1.1000000000000001</c:v>
                </c:pt>
                <c:pt idx="30">
                  <c:v>1.1000000000000001</c:v>
                </c:pt>
                <c:pt idx="31">
                  <c:v>1.1000000000000001</c:v>
                </c:pt>
                <c:pt idx="32">
                  <c:v>1.1000000000000001</c:v>
                </c:pt>
                <c:pt idx="33">
                  <c:v>1.1000000000000001</c:v>
                </c:pt>
                <c:pt idx="34">
                  <c:v>1.1000000000000001</c:v>
                </c:pt>
                <c:pt idx="35">
                  <c:v>1.1000000000000001</c:v>
                </c:pt>
                <c:pt idx="36">
                  <c:v>1.1000000000000001</c:v>
                </c:pt>
                <c:pt idx="37">
                  <c:v>1.1000000000000001</c:v>
                </c:pt>
              </c:numCache>
            </c:numRef>
          </c:val>
          <c:extLst>
            <c:ext xmlns:c16="http://schemas.microsoft.com/office/drawing/2014/chart" uri="{C3380CC4-5D6E-409C-BE32-E72D297353CC}">
              <c16:uniqueId val="{00000001-CDEF-456B-958C-8D9FD377F17D}"/>
            </c:ext>
          </c:extLst>
        </c:ser>
        <c:dLbls>
          <c:showLegendKey val="0"/>
          <c:showVal val="0"/>
          <c:showCatName val="0"/>
          <c:showSerName val="0"/>
          <c:showPercent val="0"/>
          <c:showBubbleSize val="0"/>
        </c:dLbls>
        <c:axId val="119805440"/>
        <c:axId val="119806976"/>
      </c:areaChart>
      <c:lineChart>
        <c:grouping val="standard"/>
        <c:varyColors val="0"/>
        <c:ser>
          <c:idx val="0"/>
          <c:order val="4"/>
          <c:tx>
            <c:strRef>
              <c:f>Data!$JV$5</c:f>
              <c:strCache>
                <c:ptCount val="1"/>
                <c:pt idx="0">
                  <c:v>Reported Income variance against budget YTD</c:v>
                </c:pt>
              </c:strCache>
            </c:strRef>
          </c:tx>
          <c:spPr>
            <a:ln>
              <a:solidFill>
                <a:schemeClr val="tx1"/>
              </a:solidFill>
            </a:ln>
          </c:spPr>
          <c:dPt>
            <c:idx val="12"/>
            <c:bubble3D val="0"/>
            <c:spPr>
              <a:ln>
                <a:noFill/>
              </a:ln>
            </c:spPr>
            <c:extLst>
              <c:ext xmlns:c16="http://schemas.microsoft.com/office/drawing/2014/chart" uri="{C3380CC4-5D6E-409C-BE32-E72D297353CC}">
                <c16:uniqueId val="{00000004-CDEF-456B-958C-8D9FD377F17D}"/>
              </c:ext>
            </c:extLst>
          </c:dPt>
          <c:dPt>
            <c:idx val="24"/>
            <c:bubble3D val="0"/>
            <c:spPr>
              <a:ln>
                <a:noFill/>
              </a:ln>
            </c:spPr>
            <c:extLst>
              <c:ext xmlns:c16="http://schemas.microsoft.com/office/drawing/2014/chart" uri="{C3380CC4-5D6E-409C-BE32-E72D297353CC}">
                <c16:uniqueId val="{00000005-CDEF-456B-958C-8D9FD377F17D}"/>
              </c:ext>
            </c:extLst>
          </c:dPt>
          <c:dPt>
            <c:idx val="36"/>
            <c:bubble3D val="0"/>
            <c:spPr>
              <a:ln>
                <a:noFill/>
              </a:ln>
            </c:spPr>
            <c:extLst>
              <c:ext xmlns:c16="http://schemas.microsoft.com/office/drawing/2014/chart" uri="{C3380CC4-5D6E-409C-BE32-E72D297353CC}">
                <c16:uniqueId val="{00000006-CDEF-456B-958C-8D9FD377F17D}"/>
              </c:ext>
            </c:extLst>
          </c:dPt>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Data!$JV$7:$JV$66</c:f>
              <c:numCache>
                <c:formatCode>0.00%</c:formatCode>
                <c:ptCount val="38"/>
                <c:pt idx="0">
                  <c:v>-7.4999999999999997E-3</c:v>
                </c:pt>
                <c:pt idx="1">
                  <c:v>-5.0200000000000002E-2</c:v>
                </c:pt>
                <c:pt idx="2">
                  <c:v>-7.8200000000000006E-2</c:v>
                </c:pt>
                <c:pt idx="3">
                  <c:v>-7.4499999999999997E-2</c:v>
                </c:pt>
                <c:pt idx="4">
                  <c:v>-7.0699999999999999E-2</c:v>
                </c:pt>
                <c:pt idx="5">
                  <c:v>-4.36E-2</c:v>
                </c:pt>
                <c:pt idx="6">
                  <c:v>-2.1899999999999999E-2</c:v>
                </c:pt>
                <c:pt idx="7">
                  <c:v>-5.8999999999999999E-3</c:v>
                </c:pt>
                <c:pt idx="8">
                  <c:v>-1.17E-2</c:v>
                </c:pt>
                <c:pt idx="9">
                  <c:v>-1.1299999999999999E-2</c:v>
                </c:pt>
                <c:pt idx="10">
                  <c:v>-2.7199999999999998E-2</c:v>
                </c:pt>
                <c:pt idx="11">
                  <c:v>2.9700000000000001E-2</c:v>
                </c:pt>
                <c:pt idx="12">
                  <c:v>9.4999999999999998E-3</c:v>
                </c:pt>
                <c:pt idx="13">
                  <c:v>3.2800000000000003E-2</c:v>
                </c:pt>
                <c:pt idx="14">
                  <c:v>-1.18E-2</c:v>
                </c:pt>
                <c:pt idx="15">
                  <c:v>-2.1899999999999999E-2</c:v>
                </c:pt>
                <c:pt idx="16">
                  <c:v>-2.6700000000000002E-2</c:v>
                </c:pt>
                <c:pt idx="17">
                  <c:v>-6.0999999999999999E-2</c:v>
                </c:pt>
                <c:pt idx="18">
                  <c:v>-8.7999999999999995E-2</c:v>
                </c:pt>
                <c:pt idx="19">
                  <c:v>-7.9899999999999999E-2</c:v>
                </c:pt>
                <c:pt idx="20">
                  <c:v>-0.104</c:v>
                </c:pt>
                <c:pt idx="21">
                  <c:v>-8.7999999999999995E-2</c:v>
                </c:pt>
                <c:pt idx="22">
                  <c:v>-8.4000000000000005E-2</c:v>
                </c:pt>
                <c:pt idx="23">
                  <c:v>-7.6799999999999993E-2</c:v>
                </c:pt>
                <c:pt idx="24">
                  <c:v>1.4999999999999999E-2</c:v>
                </c:pt>
                <c:pt idx="25">
                  <c:v>1.8108511920415002E-2</c:v>
                </c:pt>
                <c:pt idx="26">
                  <c:v>1.1879753159873987E-2</c:v>
                </c:pt>
                <c:pt idx="27">
                  <c:v>1.0080977078405757E-2</c:v>
                </c:pt>
                <c:pt idx="28">
                  <c:v>-3.5651858996389543E-3</c:v>
                </c:pt>
                <c:pt idx="29">
                  <c:v>-2.5091406307253534E-3</c:v>
                </c:pt>
                <c:pt idx="30">
                  <c:v>1.1403633915111155E-2</c:v>
                </c:pt>
                <c:pt idx="31">
                  <c:v>1.8567971686654427E-2</c:v>
                </c:pt>
                <c:pt idx="32">
                  <c:v>1.1730490770717633E-2</c:v>
                </c:pt>
                <c:pt idx="33">
                  <c:v>1.9725370271006355E-2</c:v>
                </c:pt>
                <c:pt idx="34">
                  <c:v>2.8143321582157443E-2</c:v>
                </c:pt>
                <c:pt idx="35">
                  <c:v>3.8650325944817349E-2</c:v>
                </c:pt>
                <c:pt idx="36">
                  <c:v>-1.6289825572470054E-3</c:v>
                </c:pt>
                <c:pt idx="37">
                  <c:v>-1.8222711385100485E-2</c:v>
                </c:pt>
              </c:numCache>
            </c:numRef>
          </c:val>
          <c:smooth val="0"/>
          <c:extLst>
            <c:ext xmlns:c16="http://schemas.microsoft.com/office/drawing/2014/chart" uri="{C3380CC4-5D6E-409C-BE32-E72D297353CC}">
              <c16:uniqueId val="{00000007-CDEF-456B-958C-8D9FD377F17D}"/>
            </c:ext>
          </c:extLst>
        </c:ser>
        <c:dLbls>
          <c:showLegendKey val="0"/>
          <c:showVal val="0"/>
          <c:showCatName val="0"/>
          <c:showSerName val="0"/>
          <c:showPercent val="0"/>
          <c:showBubbleSize val="0"/>
        </c:dLbls>
        <c:marker val="1"/>
        <c:smooth val="0"/>
        <c:axId val="119805440"/>
        <c:axId val="119806976"/>
      </c:lineChart>
      <c:dateAx>
        <c:axId val="119805440"/>
        <c:scaling>
          <c:orientation val="minMax"/>
        </c:scaling>
        <c:delete val="0"/>
        <c:axPos val="b"/>
        <c:numFmt formatCode="mmm\-yy" sourceLinked="1"/>
        <c:majorTickMark val="out"/>
        <c:minorTickMark val="none"/>
        <c:tickLblPos val="low"/>
        <c:txPr>
          <a:bodyPr/>
          <a:lstStyle/>
          <a:p>
            <a:pPr>
              <a:defRPr sz="800"/>
            </a:pPr>
            <a:endParaRPr lang="en-US"/>
          </a:p>
        </c:txPr>
        <c:crossAx val="119806976"/>
        <c:crosses val="autoZero"/>
        <c:auto val="1"/>
        <c:lblOffset val="100"/>
        <c:baseTimeUnit val="months"/>
      </c:dateAx>
      <c:valAx>
        <c:axId val="119806976"/>
        <c:scaling>
          <c:orientation val="minMax"/>
          <c:max val="0.2"/>
          <c:min val="-0.2"/>
        </c:scaling>
        <c:delete val="0"/>
        <c:axPos val="l"/>
        <c:numFmt formatCode="0.0%" sourceLinked="0"/>
        <c:majorTickMark val="out"/>
        <c:minorTickMark val="none"/>
        <c:tickLblPos val="nextTo"/>
        <c:crossAx val="119805440"/>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678361895942436"/>
        </c:manualLayout>
      </c:layout>
      <c:areaChart>
        <c:grouping val="stacked"/>
        <c:varyColors val="0"/>
        <c:ser>
          <c:idx val="2"/>
          <c:order val="1"/>
          <c:tx>
            <c:strRef>
              <c:f>Data!$KG$5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Data!$KG$7:$KG$66</c:f>
              <c:numCache>
                <c:formatCode>0.0%</c:formatCode>
                <c:ptCount val="38"/>
                <c:pt idx="0">
                  <c:v>0.65600000000000003</c:v>
                </c:pt>
                <c:pt idx="1">
                  <c:v>0.65600000000000003</c:v>
                </c:pt>
                <c:pt idx="2">
                  <c:v>0.65600000000000003</c:v>
                </c:pt>
                <c:pt idx="3">
                  <c:v>0.65600000000000003</c:v>
                </c:pt>
                <c:pt idx="4">
                  <c:v>0.65600000000000003</c:v>
                </c:pt>
                <c:pt idx="5">
                  <c:v>0.65600000000000003</c:v>
                </c:pt>
                <c:pt idx="6">
                  <c:v>0.65600000000000003</c:v>
                </c:pt>
                <c:pt idx="7">
                  <c:v>0.65600000000000003</c:v>
                </c:pt>
                <c:pt idx="8">
                  <c:v>0.65600000000000003</c:v>
                </c:pt>
                <c:pt idx="9">
                  <c:v>0.65600000000000003</c:v>
                </c:pt>
                <c:pt idx="10">
                  <c:v>0.65600000000000003</c:v>
                </c:pt>
                <c:pt idx="11">
                  <c:v>0.65600000000000003</c:v>
                </c:pt>
                <c:pt idx="12">
                  <c:v>0.65600000000000003</c:v>
                </c:pt>
                <c:pt idx="13">
                  <c:v>0.65600000000000003</c:v>
                </c:pt>
                <c:pt idx="14">
                  <c:v>0.65600000000000003</c:v>
                </c:pt>
                <c:pt idx="15">
                  <c:v>0.65600000000000003</c:v>
                </c:pt>
                <c:pt idx="16">
                  <c:v>0.65600000000000003</c:v>
                </c:pt>
                <c:pt idx="17">
                  <c:v>0.65600000000000003</c:v>
                </c:pt>
                <c:pt idx="18">
                  <c:v>0.65600000000000003</c:v>
                </c:pt>
                <c:pt idx="19">
                  <c:v>0.65600000000000003</c:v>
                </c:pt>
                <c:pt idx="20">
                  <c:v>0.65600000000000003</c:v>
                </c:pt>
                <c:pt idx="21">
                  <c:v>0.65600000000000003</c:v>
                </c:pt>
                <c:pt idx="22">
                  <c:v>0.65600000000000003</c:v>
                </c:pt>
                <c:pt idx="23">
                  <c:v>0.65600000000000003</c:v>
                </c:pt>
                <c:pt idx="24">
                  <c:v>0.58583877995642708</c:v>
                </c:pt>
                <c:pt idx="25">
                  <c:v>0.70813830908707576</c:v>
                </c:pt>
                <c:pt idx="26">
                  <c:v>0.74596949891067543</c:v>
                </c:pt>
                <c:pt idx="27">
                  <c:v>0.68051865907653386</c:v>
                </c:pt>
                <c:pt idx="28">
                  <c:v>0.83485135989879822</c:v>
                </c:pt>
                <c:pt idx="29">
                  <c:v>0.75947712418300661</c:v>
                </c:pt>
                <c:pt idx="30">
                  <c:v>0.62359266287160031</c:v>
                </c:pt>
                <c:pt idx="31">
                  <c:v>0.55882352941176472</c:v>
                </c:pt>
                <c:pt idx="32">
                  <c:v>0.42498418722327647</c:v>
                </c:pt>
                <c:pt idx="33">
                  <c:v>0.49350621969217801</c:v>
                </c:pt>
                <c:pt idx="34">
                  <c:v>0.57110177404295048</c:v>
                </c:pt>
                <c:pt idx="35">
                  <c:v>0.57257010331014124</c:v>
                </c:pt>
                <c:pt idx="36">
                  <c:v>0.49346405228758172</c:v>
                </c:pt>
                <c:pt idx="37">
                  <c:v>0.73870967741935489</c:v>
                </c:pt>
              </c:numCache>
            </c:numRef>
          </c:val>
          <c:extLst>
            <c:ext xmlns:c16="http://schemas.microsoft.com/office/drawing/2014/chart" uri="{C3380CC4-5D6E-409C-BE32-E72D297353CC}">
              <c16:uniqueId val="{00000000-F8A8-47B8-B828-0811868E71F2}"/>
            </c:ext>
          </c:extLst>
        </c:ser>
        <c:ser>
          <c:idx val="1"/>
          <c:order val="2"/>
          <c:tx>
            <c:strRef>
              <c:f>Data!$KF$5</c:f>
              <c:strCache>
                <c:ptCount val="1"/>
                <c:pt idx="0">
                  <c:v>Amber Range</c:v>
                </c:pt>
              </c:strCache>
            </c:strRef>
          </c:tx>
          <c:spPr>
            <a:solidFill>
              <a:schemeClr val="accent6">
                <a:lumMod val="40000"/>
                <a:lumOff val="60000"/>
              </a:schemeClr>
            </a:solidFill>
            <a:ln>
              <a:noFill/>
            </a:ln>
          </c:spPr>
          <c:val>
            <c:numRef>
              <c:f>Data!$KF$7:$KF$66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1-F8A8-47B8-B828-0811868E71F2}"/>
            </c:ext>
          </c:extLst>
        </c:ser>
        <c:ser>
          <c:idx val="3"/>
          <c:order val="3"/>
          <c:tx>
            <c:strRef>
              <c:f>Data!$KE$5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Data!$KE$7:$KE$66</c:f>
              <c:numCache>
                <c:formatCode>0.0%</c:formatCode>
                <c:ptCount val="38"/>
                <c:pt idx="0">
                  <c:v>0.29399999999999993</c:v>
                </c:pt>
                <c:pt idx="1">
                  <c:v>0.29399999999999993</c:v>
                </c:pt>
                <c:pt idx="2">
                  <c:v>0.29399999999999993</c:v>
                </c:pt>
                <c:pt idx="3">
                  <c:v>0.29399999999999993</c:v>
                </c:pt>
                <c:pt idx="4">
                  <c:v>0.29399999999999993</c:v>
                </c:pt>
                <c:pt idx="5">
                  <c:v>0.29399999999999993</c:v>
                </c:pt>
                <c:pt idx="6">
                  <c:v>0.29399999999999993</c:v>
                </c:pt>
                <c:pt idx="7">
                  <c:v>0.29399999999999993</c:v>
                </c:pt>
                <c:pt idx="8">
                  <c:v>0.29399999999999993</c:v>
                </c:pt>
                <c:pt idx="9">
                  <c:v>0.29399999999999993</c:v>
                </c:pt>
                <c:pt idx="10">
                  <c:v>0.29399999999999993</c:v>
                </c:pt>
                <c:pt idx="11">
                  <c:v>0.29399999999999993</c:v>
                </c:pt>
                <c:pt idx="12">
                  <c:v>0.29399999999999993</c:v>
                </c:pt>
                <c:pt idx="13">
                  <c:v>0.29399999999999993</c:v>
                </c:pt>
                <c:pt idx="14">
                  <c:v>0.29399999999999993</c:v>
                </c:pt>
                <c:pt idx="15">
                  <c:v>0.29399999999999993</c:v>
                </c:pt>
                <c:pt idx="16">
                  <c:v>0.29399999999999993</c:v>
                </c:pt>
                <c:pt idx="17">
                  <c:v>0.29399999999999993</c:v>
                </c:pt>
                <c:pt idx="18">
                  <c:v>0.29399999999999993</c:v>
                </c:pt>
                <c:pt idx="19">
                  <c:v>0.29399999999999993</c:v>
                </c:pt>
                <c:pt idx="20">
                  <c:v>0.29399999999999993</c:v>
                </c:pt>
                <c:pt idx="21">
                  <c:v>0.29399999999999993</c:v>
                </c:pt>
                <c:pt idx="22">
                  <c:v>0.29399999999999993</c:v>
                </c:pt>
                <c:pt idx="23">
                  <c:v>0.29399999999999993</c:v>
                </c:pt>
                <c:pt idx="24">
                  <c:v>0.36416122004357288</c:v>
                </c:pt>
                <c:pt idx="25">
                  <c:v>0.2418616909129242</c:v>
                </c:pt>
                <c:pt idx="26">
                  <c:v>0.20403050108932452</c:v>
                </c:pt>
                <c:pt idx="27">
                  <c:v>0.2694813409234661</c:v>
                </c:pt>
                <c:pt idx="28">
                  <c:v>0.11514864010120174</c:v>
                </c:pt>
                <c:pt idx="29">
                  <c:v>0.19052287581699334</c:v>
                </c:pt>
                <c:pt idx="30">
                  <c:v>0.32640733712839964</c:v>
                </c:pt>
                <c:pt idx="31">
                  <c:v>0.39117647058823524</c:v>
                </c:pt>
                <c:pt idx="32">
                  <c:v>0.52501581277672349</c:v>
                </c:pt>
                <c:pt idx="33">
                  <c:v>0.45649378030782195</c:v>
                </c:pt>
                <c:pt idx="34">
                  <c:v>0.37889822595704947</c:v>
                </c:pt>
                <c:pt idx="35">
                  <c:v>0.37742989668985871</c:v>
                </c:pt>
                <c:pt idx="36">
                  <c:v>0.45653594771241823</c:v>
                </c:pt>
                <c:pt idx="37">
                  <c:v>0.21129032258064506</c:v>
                </c:pt>
              </c:numCache>
            </c:numRef>
          </c:val>
          <c:extLst>
            <c:ext xmlns:c16="http://schemas.microsoft.com/office/drawing/2014/chart" uri="{C3380CC4-5D6E-409C-BE32-E72D297353CC}">
              <c16:uniqueId val="{00000002-F8A8-47B8-B828-0811868E71F2}"/>
            </c:ext>
          </c:extLst>
        </c:ser>
        <c:dLbls>
          <c:showLegendKey val="0"/>
          <c:showVal val="0"/>
          <c:showCatName val="0"/>
          <c:showSerName val="0"/>
          <c:showPercent val="0"/>
          <c:showBubbleSize val="0"/>
        </c:dLbls>
        <c:axId val="119956992"/>
        <c:axId val="119958528"/>
      </c:areaChart>
      <c:lineChart>
        <c:grouping val="standard"/>
        <c:varyColors val="0"/>
        <c:ser>
          <c:idx val="0"/>
          <c:order val="0"/>
          <c:tx>
            <c:strRef>
              <c:f>Data!$KC$5</c:f>
              <c:strCache>
                <c:ptCount val="1"/>
                <c:pt idx="0">
                  <c:v>Room Occupancy (Bedroom Utilisation)</c:v>
                </c:pt>
              </c:strCache>
            </c:strRef>
          </c:tx>
          <c:spPr>
            <a:ln>
              <a:solidFill>
                <a:schemeClr val="tx1"/>
              </a:solidFill>
            </a:ln>
          </c:spPr>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Data!$KC$7:$KC$66</c:f>
              <c:numCache>
                <c:formatCode>0.0%</c:formatCode>
                <c:ptCount val="38"/>
                <c:pt idx="0">
                  <c:v>0.73099999999999998</c:v>
                </c:pt>
                <c:pt idx="1">
                  <c:v>0.70699999999999996</c:v>
                </c:pt>
                <c:pt idx="2">
                  <c:v>0.76600000000000001</c:v>
                </c:pt>
                <c:pt idx="3">
                  <c:v>0.79400000000000004</c:v>
                </c:pt>
                <c:pt idx="4">
                  <c:v>0.873</c:v>
                </c:pt>
                <c:pt idx="5">
                  <c:v>0.85099999999999998</c:v>
                </c:pt>
                <c:pt idx="6">
                  <c:v>0.83320000000000005</c:v>
                </c:pt>
                <c:pt idx="7">
                  <c:v>0.80700000000000005</c:v>
                </c:pt>
                <c:pt idx="8">
                  <c:v>0.53500000000000003</c:v>
                </c:pt>
                <c:pt idx="9">
                  <c:v>0.55600000000000005</c:v>
                </c:pt>
                <c:pt idx="10">
                  <c:v>0.59399999999999997</c:v>
                </c:pt>
                <c:pt idx="11">
                  <c:v>0.68379999999999996</c:v>
                </c:pt>
                <c:pt idx="12">
                  <c:v>0.58279999999999998</c:v>
                </c:pt>
                <c:pt idx="13">
                  <c:v>0.753</c:v>
                </c:pt>
                <c:pt idx="14">
                  <c:v>0.79800000000000004</c:v>
                </c:pt>
                <c:pt idx="15">
                  <c:v>0.77900000000000003</c:v>
                </c:pt>
                <c:pt idx="16">
                  <c:v>0.91900000000000004</c:v>
                </c:pt>
                <c:pt idx="17">
                  <c:v>0.85799999999999998</c:v>
                </c:pt>
                <c:pt idx="18">
                  <c:v>0.88500000000000001</c:v>
                </c:pt>
                <c:pt idx="19">
                  <c:v>0.88900000000000001</c:v>
                </c:pt>
                <c:pt idx="20">
                  <c:v>0.56000000000000005</c:v>
                </c:pt>
                <c:pt idx="21">
                  <c:v>0.65500000000000003</c:v>
                </c:pt>
                <c:pt idx="22">
                  <c:v>0.76900000000000002</c:v>
                </c:pt>
                <c:pt idx="23">
                  <c:v>0.76600000000000001</c:v>
                </c:pt>
                <c:pt idx="24">
                  <c:v>0.69599999999999995</c:v>
                </c:pt>
                <c:pt idx="25">
                  <c:v>0.83699999999999997</c:v>
                </c:pt>
                <c:pt idx="26">
                  <c:v>0.91200000000000003</c:v>
                </c:pt>
                <c:pt idx="27">
                  <c:v>0.85399999999999998</c:v>
                </c:pt>
                <c:pt idx="28">
                  <c:v>0.91900000000000004</c:v>
                </c:pt>
                <c:pt idx="29">
                  <c:v>0.81699999999999995</c:v>
                </c:pt>
                <c:pt idx="30">
                  <c:v>0.86299999999999999</c:v>
                </c:pt>
                <c:pt idx="31">
                  <c:v>0.67600000000000005</c:v>
                </c:pt>
                <c:pt idx="32">
                  <c:v>0.46300000000000002</c:v>
                </c:pt>
                <c:pt idx="33">
                  <c:v>0.64700000000000002</c:v>
                </c:pt>
                <c:pt idx="34">
                  <c:v>0.75900000000000001</c:v>
                </c:pt>
                <c:pt idx="35">
                  <c:v>0.78100000000000003</c:v>
                </c:pt>
                <c:pt idx="36">
                  <c:v>0.61599999999999999</c:v>
                </c:pt>
                <c:pt idx="37">
                  <c:v>0.78400000000000003</c:v>
                </c:pt>
              </c:numCache>
            </c:numRef>
          </c:val>
          <c:smooth val="0"/>
          <c:extLst>
            <c:ext xmlns:c16="http://schemas.microsoft.com/office/drawing/2014/chart" uri="{C3380CC4-5D6E-409C-BE32-E72D297353CC}">
              <c16:uniqueId val="{00000003-F8A8-47B8-B828-0811868E71F2}"/>
            </c:ext>
          </c:extLst>
        </c:ser>
        <c:ser>
          <c:idx val="4"/>
          <c:order val="4"/>
          <c:tx>
            <c:strRef>
              <c:f>Data!$KD$5</c:f>
              <c:strCache>
                <c:ptCount val="1"/>
                <c:pt idx="0">
                  <c:v>Target</c:v>
                </c:pt>
              </c:strCache>
            </c:strRef>
          </c:tx>
          <c:spPr>
            <a:ln>
              <a:solidFill>
                <a:srgbClr val="00B050"/>
              </a:solidFill>
              <a:prstDash val="sysDash"/>
            </a:ln>
          </c:spPr>
          <c:marker>
            <c:symbol val="none"/>
          </c:marke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Data!$KD$7:$KD$66</c:f>
              <c:numCache>
                <c:formatCode>0.0%</c:formatCode>
                <c:ptCount val="38"/>
                <c:pt idx="0">
                  <c:v>0.75600000000000001</c:v>
                </c:pt>
                <c:pt idx="1">
                  <c:v>0.75600000000000001</c:v>
                </c:pt>
                <c:pt idx="2">
                  <c:v>0.75600000000000001</c:v>
                </c:pt>
                <c:pt idx="3">
                  <c:v>0.75600000000000001</c:v>
                </c:pt>
                <c:pt idx="4">
                  <c:v>0.75600000000000001</c:v>
                </c:pt>
                <c:pt idx="5">
                  <c:v>0.75600000000000001</c:v>
                </c:pt>
                <c:pt idx="6">
                  <c:v>0.75600000000000001</c:v>
                </c:pt>
                <c:pt idx="7">
                  <c:v>0.75600000000000001</c:v>
                </c:pt>
                <c:pt idx="8">
                  <c:v>0.75600000000000001</c:v>
                </c:pt>
                <c:pt idx="9">
                  <c:v>0.75600000000000001</c:v>
                </c:pt>
                <c:pt idx="10">
                  <c:v>0.75600000000000001</c:v>
                </c:pt>
                <c:pt idx="11">
                  <c:v>0.75600000000000001</c:v>
                </c:pt>
                <c:pt idx="12">
                  <c:v>0.75600000000000001</c:v>
                </c:pt>
                <c:pt idx="13">
                  <c:v>0.75600000000000001</c:v>
                </c:pt>
                <c:pt idx="14">
                  <c:v>0.75600000000000001</c:v>
                </c:pt>
                <c:pt idx="15">
                  <c:v>0.75600000000000001</c:v>
                </c:pt>
                <c:pt idx="16">
                  <c:v>0.75600000000000001</c:v>
                </c:pt>
                <c:pt idx="17">
                  <c:v>0.75600000000000001</c:v>
                </c:pt>
                <c:pt idx="18">
                  <c:v>0.75600000000000001</c:v>
                </c:pt>
                <c:pt idx="19">
                  <c:v>0.75600000000000001</c:v>
                </c:pt>
                <c:pt idx="20">
                  <c:v>0.75600000000000001</c:v>
                </c:pt>
                <c:pt idx="21">
                  <c:v>0.75600000000000001</c:v>
                </c:pt>
                <c:pt idx="22">
                  <c:v>0.75600000000000001</c:v>
                </c:pt>
                <c:pt idx="23">
                  <c:v>0.75600000000000001</c:v>
                </c:pt>
                <c:pt idx="24">
                  <c:v>0.68583877995642706</c:v>
                </c:pt>
                <c:pt idx="25">
                  <c:v>0.80813830908707573</c:v>
                </c:pt>
                <c:pt idx="26">
                  <c:v>0.84596949891067541</c:v>
                </c:pt>
                <c:pt idx="27">
                  <c:v>0.78051865907653384</c:v>
                </c:pt>
                <c:pt idx="28">
                  <c:v>0.9348513598987982</c:v>
                </c:pt>
                <c:pt idx="29">
                  <c:v>0.85947712418300659</c:v>
                </c:pt>
                <c:pt idx="30">
                  <c:v>0.72359266287160029</c:v>
                </c:pt>
                <c:pt idx="31">
                  <c:v>0.6588235294117647</c:v>
                </c:pt>
                <c:pt idx="32">
                  <c:v>0.52498418722327644</c:v>
                </c:pt>
                <c:pt idx="33">
                  <c:v>0.59350621969217798</c:v>
                </c:pt>
                <c:pt idx="34">
                  <c:v>0.67110177404295046</c:v>
                </c:pt>
                <c:pt idx="35">
                  <c:v>0.67257010331014122</c:v>
                </c:pt>
                <c:pt idx="36">
                  <c:v>0.5934640522875817</c:v>
                </c:pt>
                <c:pt idx="37">
                  <c:v>0.83870967741935487</c:v>
                </c:pt>
              </c:numCache>
            </c:numRef>
          </c:val>
          <c:smooth val="0"/>
          <c:extLst>
            <c:ext xmlns:c16="http://schemas.microsoft.com/office/drawing/2014/chart" uri="{C3380CC4-5D6E-409C-BE32-E72D297353CC}">
              <c16:uniqueId val="{00000004-F8A8-47B8-B828-0811868E71F2}"/>
            </c:ext>
          </c:extLst>
        </c:ser>
        <c:dLbls>
          <c:showLegendKey val="0"/>
          <c:showVal val="0"/>
          <c:showCatName val="0"/>
          <c:showSerName val="0"/>
          <c:showPercent val="0"/>
          <c:showBubbleSize val="0"/>
        </c:dLbls>
        <c:marker val="1"/>
        <c:smooth val="0"/>
        <c:axId val="119956992"/>
        <c:axId val="119958528"/>
      </c:lineChart>
      <c:dateAx>
        <c:axId val="119956992"/>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19958528"/>
        <c:crosses val="autoZero"/>
        <c:auto val="1"/>
        <c:lblOffset val="100"/>
        <c:baseTimeUnit val="months"/>
      </c:dateAx>
      <c:valAx>
        <c:axId val="119958528"/>
        <c:scaling>
          <c:orientation val="minMax"/>
          <c:max val="1"/>
          <c:min val="0.35000000000000031"/>
        </c:scaling>
        <c:delete val="0"/>
        <c:axPos val="l"/>
        <c:numFmt formatCode="0.0%" sourceLinked="0"/>
        <c:majorTickMark val="out"/>
        <c:minorTickMark val="none"/>
        <c:tickLblPos val="nextTo"/>
        <c:crossAx val="119956992"/>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678361895942481"/>
        </c:manualLayout>
      </c:layout>
      <c:areaChart>
        <c:grouping val="stacked"/>
        <c:varyColors val="0"/>
        <c:ser>
          <c:idx val="2"/>
          <c:order val="1"/>
          <c:tx>
            <c:strRef>
              <c:f>Data!$KL$5</c:f>
              <c:strCache>
                <c:ptCount val="1"/>
                <c:pt idx="0">
                  <c:v>Blue Range</c:v>
                </c:pt>
              </c:strCache>
            </c:strRef>
          </c:tx>
          <c:spPr>
            <a:solidFill>
              <a:schemeClr val="accent5">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Data!$KL$7:$KL$66</c:f>
              <c:numCache>
                <c:formatCode>0.0%</c:formatCode>
                <c:ptCount val="38"/>
                <c:pt idx="0">
                  <c:v>0.53</c:v>
                </c:pt>
                <c:pt idx="1">
                  <c:v>0.53</c:v>
                </c:pt>
                <c:pt idx="2">
                  <c:v>0.53</c:v>
                </c:pt>
                <c:pt idx="3">
                  <c:v>0.53</c:v>
                </c:pt>
                <c:pt idx="4">
                  <c:v>0.53</c:v>
                </c:pt>
                <c:pt idx="5">
                  <c:v>0.53</c:v>
                </c:pt>
                <c:pt idx="6">
                  <c:v>0.53</c:v>
                </c:pt>
                <c:pt idx="7">
                  <c:v>0.53</c:v>
                </c:pt>
                <c:pt idx="8">
                  <c:v>0.53</c:v>
                </c:pt>
                <c:pt idx="9">
                  <c:v>0.53</c:v>
                </c:pt>
                <c:pt idx="10">
                  <c:v>0.53</c:v>
                </c:pt>
                <c:pt idx="11">
                  <c:v>0.53</c:v>
                </c:pt>
                <c:pt idx="12">
                  <c:v>0.53</c:v>
                </c:pt>
                <c:pt idx="13">
                  <c:v>0.53</c:v>
                </c:pt>
                <c:pt idx="14">
                  <c:v>0.53</c:v>
                </c:pt>
                <c:pt idx="15">
                  <c:v>0.53</c:v>
                </c:pt>
                <c:pt idx="16">
                  <c:v>0.53</c:v>
                </c:pt>
                <c:pt idx="17">
                  <c:v>0.53</c:v>
                </c:pt>
                <c:pt idx="18">
                  <c:v>0.53</c:v>
                </c:pt>
                <c:pt idx="19">
                  <c:v>0.53</c:v>
                </c:pt>
                <c:pt idx="20">
                  <c:v>0.53</c:v>
                </c:pt>
                <c:pt idx="21">
                  <c:v>0.53</c:v>
                </c:pt>
                <c:pt idx="22">
                  <c:v>0.53</c:v>
                </c:pt>
                <c:pt idx="23">
                  <c:v>0.53</c:v>
                </c:pt>
                <c:pt idx="24">
                  <c:v>0.4</c:v>
                </c:pt>
                <c:pt idx="25">
                  <c:v>0.55000000000000004</c:v>
                </c:pt>
                <c:pt idx="26">
                  <c:v>0.47</c:v>
                </c:pt>
                <c:pt idx="27">
                  <c:v>0.22</c:v>
                </c:pt>
                <c:pt idx="28">
                  <c:v>0.35</c:v>
                </c:pt>
                <c:pt idx="29">
                  <c:v>0.59</c:v>
                </c:pt>
                <c:pt idx="30">
                  <c:v>0.61</c:v>
                </c:pt>
                <c:pt idx="31">
                  <c:v>0.64</c:v>
                </c:pt>
                <c:pt idx="32">
                  <c:v>0.24999999999999997</c:v>
                </c:pt>
                <c:pt idx="33">
                  <c:v>0.42000000000000004</c:v>
                </c:pt>
                <c:pt idx="34">
                  <c:v>0.41000000000000003</c:v>
                </c:pt>
                <c:pt idx="35">
                  <c:v>0.47</c:v>
                </c:pt>
                <c:pt idx="36">
                  <c:v>0.42010000000000003</c:v>
                </c:pt>
                <c:pt idx="37">
                  <c:v>0.62124000000000001</c:v>
                </c:pt>
              </c:numCache>
            </c:numRef>
          </c:val>
          <c:extLst>
            <c:ext xmlns:c16="http://schemas.microsoft.com/office/drawing/2014/chart" uri="{C3380CC4-5D6E-409C-BE32-E72D297353CC}">
              <c16:uniqueId val="{00000000-AD70-432F-86C0-4B438E14BB64}"/>
            </c:ext>
          </c:extLst>
        </c:ser>
        <c:ser>
          <c:idx val="1"/>
          <c:order val="2"/>
          <c:tx>
            <c:strRef>
              <c:f>Data!$KK$5</c:f>
              <c:strCache>
                <c:ptCount val="1"/>
                <c:pt idx="0">
                  <c:v>Amber Range</c:v>
                </c:pt>
              </c:strCache>
            </c:strRef>
          </c:tx>
          <c:spPr>
            <a:solidFill>
              <a:schemeClr val="accent6">
                <a:lumMod val="40000"/>
                <a:lumOff val="60000"/>
              </a:schemeClr>
            </a:solidFill>
            <a:ln>
              <a:noFill/>
            </a:ln>
          </c:spPr>
          <c:val>
            <c:numRef>
              <c:f>Data!$KK$7:$KK$66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1-AD70-432F-86C0-4B438E14BB64}"/>
            </c:ext>
          </c:extLst>
        </c:ser>
        <c:ser>
          <c:idx val="3"/>
          <c:order val="3"/>
          <c:tx>
            <c:strRef>
              <c:f>Data!$KJ$5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Data!$KJ$7:$KJ$66</c:f>
              <c:numCache>
                <c:formatCode>0.0%</c:formatCode>
                <c:ptCount val="38"/>
                <c:pt idx="0">
                  <c:v>0.41999999999999993</c:v>
                </c:pt>
                <c:pt idx="1">
                  <c:v>0.41999999999999993</c:v>
                </c:pt>
                <c:pt idx="2">
                  <c:v>0.41999999999999993</c:v>
                </c:pt>
                <c:pt idx="3">
                  <c:v>0.41999999999999993</c:v>
                </c:pt>
                <c:pt idx="4">
                  <c:v>0.41999999999999993</c:v>
                </c:pt>
                <c:pt idx="5">
                  <c:v>0.41999999999999993</c:v>
                </c:pt>
                <c:pt idx="6">
                  <c:v>0.41999999999999993</c:v>
                </c:pt>
                <c:pt idx="7">
                  <c:v>0.41999999999999993</c:v>
                </c:pt>
                <c:pt idx="8">
                  <c:v>0.41999999999999993</c:v>
                </c:pt>
                <c:pt idx="9">
                  <c:v>0.41999999999999993</c:v>
                </c:pt>
                <c:pt idx="10">
                  <c:v>0.41999999999999993</c:v>
                </c:pt>
                <c:pt idx="11">
                  <c:v>0.41999999999999993</c:v>
                </c:pt>
                <c:pt idx="12">
                  <c:v>0.41999999999999993</c:v>
                </c:pt>
                <c:pt idx="13">
                  <c:v>0.41999999999999993</c:v>
                </c:pt>
                <c:pt idx="14">
                  <c:v>0.41999999999999993</c:v>
                </c:pt>
                <c:pt idx="15">
                  <c:v>0.41999999999999993</c:v>
                </c:pt>
                <c:pt idx="16">
                  <c:v>0.41999999999999993</c:v>
                </c:pt>
                <c:pt idx="17">
                  <c:v>0.41999999999999993</c:v>
                </c:pt>
                <c:pt idx="18">
                  <c:v>0.41999999999999993</c:v>
                </c:pt>
                <c:pt idx="19">
                  <c:v>0.41999999999999993</c:v>
                </c:pt>
                <c:pt idx="20">
                  <c:v>0.41999999999999993</c:v>
                </c:pt>
                <c:pt idx="21">
                  <c:v>0.41999999999999993</c:v>
                </c:pt>
                <c:pt idx="22">
                  <c:v>0.41999999999999993</c:v>
                </c:pt>
                <c:pt idx="23">
                  <c:v>0.41999999999999993</c:v>
                </c:pt>
                <c:pt idx="24">
                  <c:v>0.55000000000000004</c:v>
                </c:pt>
                <c:pt idx="25">
                  <c:v>0.39999999999999991</c:v>
                </c:pt>
                <c:pt idx="26">
                  <c:v>0.48</c:v>
                </c:pt>
                <c:pt idx="27">
                  <c:v>0.73</c:v>
                </c:pt>
                <c:pt idx="28">
                  <c:v>0.60000000000000009</c:v>
                </c:pt>
                <c:pt idx="29">
                  <c:v>0.36</c:v>
                </c:pt>
                <c:pt idx="30">
                  <c:v>0.33999999999999997</c:v>
                </c:pt>
                <c:pt idx="31">
                  <c:v>0.30999999999999994</c:v>
                </c:pt>
                <c:pt idx="32">
                  <c:v>0.7</c:v>
                </c:pt>
                <c:pt idx="33">
                  <c:v>0.53</c:v>
                </c:pt>
                <c:pt idx="34">
                  <c:v>0.54</c:v>
                </c:pt>
                <c:pt idx="35">
                  <c:v>0.48</c:v>
                </c:pt>
                <c:pt idx="36">
                  <c:v>0.52990000000000004</c:v>
                </c:pt>
                <c:pt idx="37">
                  <c:v>0.32875999999999994</c:v>
                </c:pt>
              </c:numCache>
            </c:numRef>
          </c:val>
          <c:extLst>
            <c:ext xmlns:c16="http://schemas.microsoft.com/office/drawing/2014/chart" uri="{C3380CC4-5D6E-409C-BE32-E72D297353CC}">
              <c16:uniqueId val="{00000002-AD70-432F-86C0-4B438E14BB64}"/>
            </c:ext>
          </c:extLst>
        </c:ser>
        <c:dLbls>
          <c:showLegendKey val="0"/>
          <c:showVal val="0"/>
          <c:showCatName val="0"/>
          <c:showSerName val="0"/>
          <c:showPercent val="0"/>
          <c:showBubbleSize val="0"/>
        </c:dLbls>
        <c:axId val="120038912"/>
        <c:axId val="120040448"/>
      </c:areaChart>
      <c:lineChart>
        <c:grouping val="standard"/>
        <c:varyColors val="0"/>
        <c:ser>
          <c:idx val="0"/>
          <c:order val="0"/>
          <c:tx>
            <c:strRef>
              <c:f>Data!$KH$5</c:f>
              <c:strCache>
                <c:ptCount val="1"/>
                <c:pt idx="0">
                  <c:v>Conference Room Utilisation</c:v>
                </c:pt>
              </c:strCache>
            </c:strRef>
          </c:tx>
          <c:spPr>
            <a:ln>
              <a:solidFill>
                <a:schemeClr val="tx1"/>
              </a:solidFill>
            </a:ln>
          </c:spPr>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Data!$KH$7:$KH$66</c:f>
              <c:numCache>
                <c:formatCode>0.0%</c:formatCode>
                <c:ptCount val="38"/>
                <c:pt idx="0">
                  <c:v>0.54800000000000004</c:v>
                </c:pt>
                <c:pt idx="1">
                  <c:v>0.73199999999999998</c:v>
                </c:pt>
                <c:pt idx="2">
                  <c:v>0.66800000000000004</c:v>
                </c:pt>
                <c:pt idx="3">
                  <c:v>0.45700000000000002</c:v>
                </c:pt>
                <c:pt idx="4">
                  <c:v>0.76700000000000002</c:v>
                </c:pt>
                <c:pt idx="5">
                  <c:v>0.72699999999999998</c:v>
                </c:pt>
                <c:pt idx="6">
                  <c:v>0.68500000000000005</c:v>
                </c:pt>
                <c:pt idx="7">
                  <c:v>0.75870000000000004</c:v>
                </c:pt>
                <c:pt idx="8">
                  <c:v>0.36799999999999999</c:v>
                </c:pt>
                <c:pt idx="9">
                  <c:v>0.378</c:v>
                </c:pt>
                <c:pt idx="10">
                  <c:v>0.56100000000000005</c:v>
                </c:pt>
                <c:pt idx="11">
                  <c:v>0.74919999999999998</c:v>
                </c:pt>
                <c:pt idx="12">
                  <c:v>0.504</c:v>
                </c:pt>
                <c:pt idx="13">
                  <c:v>0.622</c:v>
                </c:pt>
                <c:pt idx="14">
                  <c:v>0.54600000000000004</c:v>
                </c:pt>
                <c:pt idx="15">
                  <c:v>0.32300000000000001</c:v>
                </c:pt>
                <c:pt idx="16">
                  <c:v>0.43099999999999999</c:v>
                </c:pt>
                <c:pt idx="17">
                  <c:v>0.65900000000000003</c:v>
                </c:pt>
                <c:pt idx="18">
                  <c:v>0.67500000000000004</c:v>
                </c:pt>
                <c:pt idx="19">
                  <c:v>0.70599999999999996</c:v>
                </c:pt>
                <c:pt idx="20">
                  <c:v>0.34899999999999998</c:v>
                </c:pt>
                <c:pt idx="21">
                  <c:v>0.52200000000000002</c:v>
                </c:pt>
                <c:pt idx="22">
                  <c:v>0.48499999999999999</c:v>
                </c:pt>
                <c:pt idx="23">
                  <c:v>0.54600000000000004</c:v>
                </c:pt>
                <c:pt idx="24">
                  <c:v>0.52010000000000001</c:v>
                </c:pt>
                <c:pt idx="25">
                  <c:v>0.75900000000000001</c:v>
                </c:pt>
                <c:pt idx="26">
                  <c:v>0.623</c:v>
                </c:pt>
                <c:pt idx="27">
                  <c:v>0.374</c:v>
                </c:pt>
                <c:pt idx="28">
                  <c:v>0.53500000000000003</c:v>
                </c:pt>
                <c:pt idx="29">
                  <c:v>0.63600000000000001</c:v>
                </c:pt>
                <c:pt idx="30">
                  <c:v>0.68600000000000005</c:v>
                </c:pt>
                <c:pt idx="31">
                  <c:v>0.73599999999999999</c:v>
                </c:pt>
                <c:pt idx="32">
                  <c:v>0.45700000000000002</c:v>
                </c:pt>
                <c:pt idx="33">
                  <c:v>0.54900000000000004</c:v>
                </c:pt>
                <c:pt idx="34">
                  <c:v>0.746</c:v>
                </c:pt>
                <c:pt idx="35">
                  <c:v>0.79100000000000004</c:v>
                </c:pt>
                <c:pt idx="36">
                  <c:v>0.46500000000000002</c:v>
                </c:pt>
                <c:pt idx="37">
                  <c:v>0.79500000000000004</c:v>
                </c:pt>
              </c:numCache>
            </c:numRef>
          </c:val>
          <c:smooth val="0"/>
          <c:extLst>
            <c:ext xmlns:c16="http://schemas.microsoft.com/office/drawing/2014/chart" uri="{C3380CC4-5D6E-409C-BE32-E72D297353CC}">
              <c16:uniqueId val="{00000003-AD70-432F-86C0-4B438E14BB64}"/>
            </c:ext>
          </c:extLst>
        </c:ser>
        <c:ser>
          <c:idx val="4"/>
          <c:order val="4"/>
          <c:tx>
            <c:strRef>
              <c:f>Data!$KI$5</c:f>
              <c:strCache>
                <c:ptCount val="1"/>
                <c:pt idx="0">
                  <c:v>Target</c:v>
                </c:pt>
              </c:strCache>
            </c:strRef>
          </c:tx>
          <c:spPr>
            <a:ln>
              <a:solidFill>
                <a:srgbClr val="00B050"/>
              </a:solidFill>
              <a:prstDash val="sysDash"/>
            </a:ln>
          </c:spPr>
          <c:marker>
            <c:symbol val="none"/>
          </c:marke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Data!$KI$7:$KI$66</c:f>
              <c:numCache>
                <c:formatCode>0.0%</c:formatCode>
                <c:ptCount val="38"/>
                <c:pt idx="0">
                  <c:v>0.63</c:v>
                </c:pt>
                <c:pt idx="1">
                  <c:v>0.63</c:v>
                </c:pt>
                <c:pt idx="2">
                  <c:v>0.63</c:v>
                </c:pt>
                <c:pt idx="3">
                  <c:v>0.63</c:v>
                </c:pt>
                <c:pt idx="4">
                  <c:v>0.63</c:v>
                </c:pt>
                <c:pt idx="5">
                  <c:v>0.63</c:v>
                </c:pt>
                <c:pt idx="6">
                  <c:v>0.63</c:v>
                </c:pt>
                <c:pt idx="7">
                  <c:v>0.63</c:v>
                </c:pt>
                <c:pt idx="8">
                  <c:v>0.63</c:v>
                </c:pt>
                <c:pt idx="9">
                  <c:v>0.63</c:v>
                </c:pt>
                <c:pt idx="10">
                  <c:v>0.63</c:v>
                </c:pt>
                <c:pt idx="11">
                  <c:v>0.63</c:v>
                </c:pt>
                <c:pt idx="12">
                  <c:v>0.63</c:v>
                </c:pt>
                <c:pt idx="13">
                  <c:v>0.63</c:v>
                </c:pt>
                <c:pt idx="14">
                  <c:v>0.63</c:v>
                </c:pt>
                <c:pt idx="15">
                  <c:v>0.63</c:v>
                </c:pt>
                <c:pt idx="16">
                  <c:v>0.63</c:v>
                </c:pt>
                <c:pt idx="17">
                  <c:v>0.63</c:v>
                </c:pt>
                <c:pt idx="18">
                  <c:v>0.63</c:v>
                </c:pt>
                <c:pt idx="19">
                  <c:v>0.63</c:v>
                </c:pt>
                <c:pt idx="20">
                  <c:v>0.63</c:v>
                </c:pt>
                <c:pt idx="21">
                  <c:v>0.63</c:v>
                </c:pt>
                <c:pt idx="22">
                  <c:v>0.63</c:v>
                </c:pt>
                <c:pt idx="23">
                  <c:v>0.63</c:v>
                </c:pt>
                <c:pt idx="24">
                  <c:v>0.5</c:v>
                </c:pt>
                <c:pt idx="25">
                  <c:v>0.65</c:v>
                </c:pt>
                <c:pt idx="26">
                  <c:v>0.56999999999999995</c:v>
                </c:pt>
                <c:pt idx="27">
                  <c:v>0.32</c:v>
                </c:pt>
                <c:pt idx="28">
                  <c:v>0.45</c:v>
                </c:pt>
                <c:pt idx="29">
                  <c:v>0.69</c:v>
                </c:pt>
                <c:pt idx="30">
                  <c:v>0.71</c:v>
                </c:pt>
                <c:pt idx="31">
                  <c:v>0.74</c:v>
                </c:pt>
                <c:pt idx="32">
                  <c:v>0.35</c:v>
                </c:pt>
                <c:pt idx="33">
                  <c:v>0.52</c:v>
                </c:pt>
                <c:pt idx="34">
                  <c:v>0.51</c:v>
                </c:pt>
                <c:pt idx="35">
                  <c:v>0.56999999999999995</c:v>
                </c:pt>
                <c:pt idx="36" formatCode="0%">
                  <c:v>0.52010000000000001</c:v>
                </c:pt>
                <c:pt idx="37" formatCode="0%">
                  <c:v>0.72123999999999999</c:v>
                </c:pt>
              </c:numCache>
            </c:numRef>
          </c:val>
          <c:smooth val="0"/>
          <c:extLst>
            <c:ext xmlns:c16="http://schemas.microsoft.com/office/drawing/2014/chart" uri="{C3380CC4-5D6E-409C-BE32-E72D297353CC}">
              <c16:uniqueId val="{00000004-AD70-432F-86C0-4B438E14BB64}"/>
            </c:ext>
          </c:extLst>
        </c:ser>
        <c:dLbls>
          <c:showLegendKey val="0"/>
          <c:showVal val="0"/>
          <c:showCatName val="0"/>
          <c:showSerName val="0"/>
          <c:showPercent val="0"/>
          <c:showBubbleSize val="0"/>
        </c:dLbls>
        <c:marker val="1"/>
        <c:smooth val="0"/>
        <c:axId val="120038912"/>
        <c:axId val="120040448"/>
      </c:lineChart>
      <c:dateAx>
        <c:axId val="120038912"/>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20040448"/>
        <c:crosses val="autoZero"/>
        <c:auto val="1"/>
        <c:lblOffset val="100"/>
        <c:baseTimeUnit val="months"/>
      </c:dateAx>
      <c:valAx>
        <c:axId val="120040448"/>
        <c:scaling>
          <c:orientation val="minMax"/>
          <c:max val="0.85000000000000064"/>
          <c:min val="0.30000000000000032"/>
        </c:scaling>
        <c:delete val="0"/>
        <c:axPos val="l"/>
        <c:numFmt formatCode="0.0%" sourceLinked="0"/>
        <c:majorTickMark val="out"/>
        <c:minorTickMark val="none"/>
        <c:tickLblPos val="nextTo"/>
        <c:crossAx val="120038912"/>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16293264094104E-2"/>
          <c:y val="7.7100831146107524E-2"/>
          <c:w val="0.92963003684690004"/>
          <c:h val="0.66351286089238848"/>
        </c:manualLayout>
      </c:layout>
      <c:areaChart>
        <c:grouping val="stacked"/>
        <c:varyColors val="0"/>
        <c:ser>
          <c:idx val="0"/>
          <c:order val="0"/>
          <c:tx>
            <c:strRef>
              <c:f>Data!$AM$5</c:f>
              <c:strCache>
                <c:ptCount val="1"/>
                <c:pt idx="0">
                  <c:v>Red Range</c:v>
                </c:pt>
              </c:strCache>
            </c:strRef>
          </c:tx>
          <c:spPr>
            <a:solidFill>
              <a:schemeClr val="accent2">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Data!$AM$19:$AM$66</c:f>
              <c:numCache>
                <c:formatCode>0%</c:formatCode>
                <c:ptCount val="26"/>
                <c:pt idx="0">
                  <c:v>0</c:v>
                </c:pt>
                <c:pt idx="1">
                  <c:v>8.3000000000000004E-2</c:v>
                </c:pt>
                <c:pt idx="2">
                  <c:v>0.16600000000000001</c:v>
                </c:pt>
                <c:pt idx="3">
                  <c:v>0.249</c:v>
                </c:pt>
                <c:pt idx="4">
                  <c:v>0.33200000000000002</c:v>
                </c:pt>
                <c:pt idx="5">
                  <c:v>0.41499999999999998</c:v>
                </c:pt>
                <c:pt idx="6">
                  <c:v>0.5</c:v>
                </c:pt>
                <c:pt idx="7">
                  <c:v>0.62</c:v>
                </c:pt>
                <c:pt idx="8">
                  <c:v>0.75</c:v>
                </c:pt>
                <c:pt idx="9">
                  <c:v>0.83</c:v>
                </c:pt>
                <c:pt idx="10">
                  <c:v>0.91</c:v>
                </c:pt>
                <c:pt idx="11">
                  <c:v>1</c:v>
                </c:pt>
                <c:pt idx="12">
                  <c:v>0</c:v>
                </c:pt>
                <c:pt idx="13">
                  <c:v>8.3000000000000004E-2</c:v>
                </c:pt>
                <c:pt idx="14">
                  <c:v>0.16600000000000001</c:v>
                </c:pt>
                <c:pt idx="15">
                  <c:v>0.249</c:v>
                </c:pt>
                <c:pt idx="16">
                  <c:v>0.33200000000000002</c:v>
                </c:pt>
                <c:pt idx="17">
                  <c:v>0.41499999999999998</c:v>
                </c:pt>
                <c:pt idx="18">
                  <c:v>0.5</c:v>
                </c:pt>
                <c:pt idx="19">
                  <c:v>0.62</c:v>
                </c:pt>
                <c:pt idx="20">
                  <c:v>0.75</c:v>
                </c:pt>
                <c:pt idx="21">
                  <c:v>0.83</c:v>
                </c:pt>
                <c:pt idx="22">
                  <c:v>0.91</c:v>
                </c:pt>
                <c:pt idx="23">
                  <c:v>1</c:v>
                </c:pt>
                <c:pt idx="24">
                  <c:v>0</c:v>
                </c:pt>
                <c:pt idx="25">
                  <c:v>8.3000000000000004E-2</c:v>
                </c:pt>
              </c:numCache>
            </c:numRef>
          </c:val>
          <c:extLst>
            <c:ext xmlns:c16="http://schemas.microsoft.com/office/drawing/2014/chart" uri="{C3380CC4-5D6E-409C-BE32-E72D297353CC}">
              <c16:uniqueId val="{00000000-3145-4DE3-9457-F0B37F3A9E28}"/>
            </c:ext>
          </c:extLst>
        </c:ser>
        <c:ser>
          <c:idx val="2"/>
          <c:order val="2"/>
          <c:tx>
            <c:strRef>
              <c:f>Data!$AN$5</c:f>
              <c:strCache>
                <c:ptCount val="1"/>
                <c:pt idx="0">
                  <c:v>Green Range</c:v>
                </c:pt>
              </c:strCache>
            </c:strRef>
          </c:tx>
          <c:spPr>
            <a:solidFill>
              <a:schemeClr val="accent3">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Data!$AN$19:$AN$66</c:f>
              <c:numCache>
                <c:formatCode>0%</c:formatCode>
                <c:ptCount val="26"/>
                <c:pt idx="0">
                  <c:v>1</c:v>
                </c:pt>
                <c:pt idx="1">
                  <c:v>0.91700000000000004</c:v>
                </c:pt>
                <c:pt idx="2">
                  <c:v>0.83399999999999996</c:v>
                </c:pt>
                <c:pt idx="3">
                  <c:v>0.751</c:v>
                </c:pt>
                <c:pt idx="4">
                  <c:v>0.66799999999999993</c:v>
                </c:pt>
                <c:pt idx="5">
                  <c:v>0.58499999999999996</c:v>
                </c:pt>
                <c:pt idx="6">
                  <c:v>0.5</c:v>
                </c:pt>
                <c:pt idx="7">
                  <c:v>0.38</c:v>
                </c:pt>
                <c:pt idx="8">
                  <c:v>0.25</c:v>
                </c:pt>
                <c:pt idx="9">
                  <c:v>0.17000000000000004</c:v>
                </c:pt>
                <c:pt idx="10">
                  <c:v>8.9999999999999969E-2</c:v>
                </c:pt>
                <c:pt idx="11">
                  <c:v>0</c:v>
                </c:pt>
                <c:pt idx="12">
                  <c:v>1</c:v>
                </c:pt>
                <c:pt idx="13">
                  <c:v>0.91700000000000004</c:v>
                </c:pt>
                <c:pt idx="14">
                  <c:v>0.83399999999999996</c:v>
                </c:pt>
                <c:pt idx="15">
                  <c:v>0.751</c:v>
                </c:pt>
                <c:pt idx="16">
                  <c:v>0.66799999999999993</c:v>
                </c:pt>
                <c:pt idx="17">
                  <c:v>0.58499999999999996</c:v>
                </c:pt>
                <c:pt idx="18">
                  <c:v>0.5</c:v>
                </c:pt>
                <c:pt idx="19">
                  <c:v>0.38</c:v>
                </c:pt>
                <c:pt idx="20">
                  <c:v>0.25</c:v>
                </c:pt>
                <c:pt idx="21">
                  <c:v>0.17000000000000004</c:v>
                </c:pt>
                <c:pt idx="22">
                  <c:v>8.9999999999999969E-2</c:v>
                </c:pt>
                <c:pt idx="23">
                  <c:v>0</c:v>
                </c:pt>
                <c:pt idx="24">
                  <c:v>1</c:v>
                </c:pt>
                <c:pt idx="25">
                  <c:v>0.91700000000000004</c:v>
                </c:pt>
              </c:numCache>
            </c:numRef>
          </c:val>
          <c:extLst>
            <c:ext xmlns:c16="http://schemas.microsoft.com/office/drawing/2014/chart" uri="{C3380CC4-5D6E-409C-BE32-E72D297353CC}">
              <c16:uniqueId val="{00000001-3145-4DE3-9457-F0B37F3A9E28}"/>
            </c:ext>
          </c:extLst>
        </c:ser>
        <c:dLbls>
          <c:showLegendKey val="0"/>
          <c:showVal val="0"/>
          <c:showCatName val="0"/>
          <c:showSerName val="0"/>
          <c:showPercent val="0"/>
          <c:showBubbleSize val="0"/>
        </c:dLbls>
        <c:axId val="102397824"/>
        <c:axId val="102399360"/>
      </c:areaChart>
      <c:lineChart>
        <c:grouping val="standard"/>
        <c:varyColors val="0"/>
        <c:ser>
          <c:idx val="1"/>
          <c:order val="1"/>
          <c:tx>
            <c:strRef>
              <c:f>Data!$AL$5</c:f>
              <c:strCache>
                <c:ptCount val="1"/>
                <c:pt idx="0">
                  <c:v>Percentage of signed off job plans: RNM consultants</c:v>
                </c:pt>
              </c:strCache>
            </c:strRef>
          </c:tx>
          <c:spPr>
            <a:ln>
              <a:solidFill>
                <a:prstClr val="black"/>
              </a:solidFill>
            </a:ln>
          </c:spPr>
          <c:marker>
            <c:symbol val="diamond"/>
            <c:size val="7"/>
            <c:spPr>
              <a:solidFill>
                <a:schemeClr val="accent1"/>
              </a:solidFill>
              <a:ln>
                <a:solidFill>
                  <a:schemeClr val="accent1"/>
                </a:solidFill>
              </a:ln>
            </c:spPr>
          </c:marker>
          <c:dPt>
            <c:idx val="3"/>
            <c:bubble3D val="0"/>
            <c:spPr>
              <a:ln>
                <a:noFill/>
              </a:ln>
            </c:spPr>
            <c:extLst>
              <c:ext xmlns:c16="http://schemas.microsoft.com/office/drawing/2014/chart" uri="{C3380CC4-5D6E-409C-BE32-E72D297353CC}">
                <c16:uniqueId val="{00000002-3145-4DE3-9457-F0B37F3A9E28}"/>
              </c:ext>
            </c:extLst>
          </c:dPt>
          <c:dPt>
            <c:idx val="18"/>
            <c:bubble3D val="0"/>
            <c:spPr>
              <a:ln>
                <a:noFill/>
              </a:ln>
            </c:spPr>
            <c:extLst>
              <c:ext xmlns:c16="http://schemas.microsoft.com/office/drawing/2014/chart" uri="{C3380CC4-5D6E-409C-BE32-E72D297353CC}">
                <c16:uniqueId val="{00000003-3145-4DE3-9457-F0B37F3A9E28}"/>
              </c:ext>
            </c:extLst>
          </c:dPt>
          <c:dPt>
            <c:idx val="26"/>
            <c:bubble3D val="0"/>
            <c:spPr>
              <a:ln>
                <a:noFill/>
              </a:ln>
            </c:spPr>
            <c:extLst>
              <c:ext xmlns:c16="http://schemas.microsoft.com/office/drawing/2014/chart" uri="{C3380CC4-5D6E-409C-BE32-E72D297353CC}">
                <c16:uniqueId val="{00000004-3145-4DE3-9457-F0B37F3A9E28}"/>
              </c:ext>
            </c:extLst>
          </c:dPt>
          <c:dLbls>
            <c:dLbl>
              <c:idx val="3"/>
              <c:layout>
                <c:manualLayout>
                  <c:x val="-2.0196949065577351E-2"/>
                  <c:y val="-0.1122519685039370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45-4DE3-9457-F0B37F3A9E28}"/>
                </c:ext>
              </c:extLst>
            </c:dLbl>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Data!$AL$19:$AL$66</c:f>
              <c:numCache>
                <c:formatCode>0.0%</c:formatCode>
                <c:ptCount val="26"/>
                <c:pt idx="6">
                  <c:v>0</c:v>
                </c:pt>
                <c:pt idx="8">
                  <c:v>0</c:v>
                </c:pt>
                <c:pt idx="11">
                  <c:v>0.36</c:v>
                </c:pt>
                <c:pt idx="18">
                  <c:v>0.69230769230769229</c:v>
                </c:pt>
                <c:pt idx="20">
                  <c:v>0.69230769230769229</c:v>
                </c:pt>
                <c:pt idx="23">
                  <c:v>0.5</c:v>
                </c:pt>
              </c:numCache>
            </c:numRef>
          </c:val>
          <c:smooth val="0"/>
          <c:extLst>
            <c:ext xmlns:c16="http://schemas.microsoft.com/office/drawing/2014/chart" uri="{C3380CC4-5D6E-409C-BE32-E72D297353CC}">
              <c16:uniqueId val="{00000005-3145-4DE3-9457-F0B37F3A9E28}"/>
            </c:ext>
          </c:extLst>
        </c:ser>
        <c:dLbls>
          <c:showLegendKey val="0"/>
          <c:showVal val="0"/>
          <c:showCatName val="0"/>
          <c:showSerName val="0"/>
          <c:showPercent val="0"/>
          <c:showBubbleSize val="0"/>
        </c:dLbls>
        <c:marker val="1"/>
        <c:smooth val="0"/>
        <c:axId val="102397824"/>
        <c:axId val="102399360"/>
      </c:lineChart>
      <c:dateAx>
        <c:axId val="102397824"/>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02399360"/>
        <c:crosses val="autoZero"/>
        <c:auto val="1"/>
        <c:lblOffset val="100"/>
        <c:baseTimeUnit val="months"/>
      </c:dateAx>
      <c:valAx>
        <c:axId val="102399360"/>
        <c:scaling>
          <c:orientation val="minMax"/>
          <c:max val="1"/>
        </c:scaling>
        <c:delete val="0"/>
        <c:axPos val="l"/>
        <c:numFmt formatCode="0%" sourceLinked="0"/>
        <c:majorTickMark val="out"/>
        <c:minorTickMark val="none"/>
        <c:tickLblPos val="nextTo"/>
        <c:crossAx val="102397824"/>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678361895942525"/>
        </c:manualLayout>
      </c:layout>
      <c:areaChart>
        <c:grouping val="stacked"/>
        <c:varyColors val="0"/>
        <c:ser>
          <c:idx val="6"/>
          <c:order val="1"/>
          <c:tx>
            <c:strRef>
              <c:f>Data!$LE$5</c:f>
              <c:strCache>
                <c:ptCount val="1"/>
                <c:pt idx="0">
                  <c:v>Negative 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Data!$LE$7:$LE$66</c:f>
              <c:numCache>
                <c:formatCode>0.0%</c:formatCode>
                <c:ptCount val="38"/>
                <c:pt idx="0">
                  <c:v>0.45000000000000007</c:v>
                </c:pt>
                <c:pt idx="1">
                  <c:v>0.45000000000000007</c:v>
                </c:pt>
                <c:pt idx="2">
                  <c:v>0.45000000000000007</c:v>
                </c:pt>
                <c:pt idx="3">
                  <c:v>0.45000000000000007</c:v>
                </c:pt>
                <c:pt idx="4">
                  <c:v>0.45000000000000007</c:v>
                </c:pt>
                <c:pt idx="5">
                  <c:v>0.45000000000000007</c:v>
                </c:pt>
                <c:pt idx="6">
                  <c:v>0.45000000000000007</c:v>
                </c:pt>
                <c:pt idx="7">
                  <c:v>0.45000000000000007</c:v>
                </c:pt>
                <c:pt idx="8">
                  <c:v>0.45000000000000007</c:v>
                </c:pt>
                <c:pt idx="9">
                  <c:v>0.45000000000000007</c:v>
                </c:pt>
                <c:pt idx="10">
                  <c:v>0.45000000000000007</c:v>
                </c:pt>
                <c:pt idx="11">
                  <c:v>0.45000000000000007</c:v>
                </c:pt>
                <c:pt idx="12">
                  <c:v>0.45000000000000007</c:v>
                </c:pt>
                <c:pt idx="13">
                  <c:v>0.45000000000000007</c:v>
                </c:pt>
                <c:pt idx="14">
                  <c:v>0.45000000000000007</c:v>
                </c:pt>
                <c:pt idx="15">
                  <c:v>0.45000000000000007</c:v>
                </c:pt>
                <c:pt idx="16">
                  <c:v>0.45000000000000007</c:v>
                </c:pt>
                <c:pt idx="17">
                  <c:v>0.45000000000000007</c:v>
                </c:pt>
                <c:pt idx="18">
                  <c:v>0.45000000000000007</c:v>
                </c:pt>
                <c:pt idx="19">
                  <c:v>0.45000000000000007</c:v>
                </c:pt>
                <c:pt idx="20">
                  <c:v>0.45000000000000007</c:v>
                </c:pt>
                <c:pt idx="21">
                  <c:v>0.45000000000000007</c:v>
                </c:pt>
                <c:pt idx="22">
                  <c:v>0.45000000000000007</c:v>
                </c:pt>
                <c:pt idx="23">
                  <c:v>0.45000000000000007</c:v>
                </c:pt>
                <c:pt idx="24">
                  <c:v>0.37004087172688316</c:v>
                </c:pt>
                <c:pt idx="25">
                  <c:v>0.40988771316199546</c:v>
                </c:pt>
                <c:pt idx="26">
                  <c:v>0.41050513587309201</c:v>
                </c:pt>
                <c:pt idx="27">
                  <c:v>0.35120176018315719</c:v>
                </c:pt>
                <c:pt idx="28">
                  <c:v>0.31122115783662052</c:v>
                </c:pt>
                <c:pt idx="29">
                  <c:v>0.33162683313541175</c:v>
                </c:pt>
                <c:pt idx="30">
                  <c:v>0.3794920189804738</c:v>
                </c:pt>
                <c:pt idx="31">
                  <c:v>0.42729954343183973</c:v>
                </c:pt>
                <c:pt idx="32">
                  <c:v>0.40789343586598226</c:v>
                </c:pt>
                <c:pt idx="33">
                  <c:v>0.41968073327363298</c:v>
                </c:pt>
                <c:pt idx="34">
                  <c:v>0.42737662270527699</c:v>
                </c:pt>
                <c:pt idx="35">
                  <c:v>0.44994849281184923</c:v>
                </c:pt>
                <c:pt idx="36">
                  <c:v>0.44726720977105205</c:v>
                </c:pt>
                <c:pt idx="37">
                  <c:v>0.52766379392064267</c:v>
                </c:pt>
              </c:numCache>
            </c:numRef>
          </c:val>
          <c:extLst>
            <c:ext xmlns:c16="http://schemas.microsoft.com/office/drawing/2014/chart" uri="{C3380CC4-5D6E-409C-BE32-E72D297353CC}">
              <c16:uniqueId val="{00000000-288F-4EBF-8C90-0BB326E53AE0}"/>
            </c:ext>
          </c:extLst>
        </c:ser>
        <c:ser>
          <c:idx val="5"/>
          <c:order val="2"/>
          <c:tx>
            <c:strRef>
              <c:f>Data!$LD$5</c:f>
              <c:strCache>
                <c:ptCount val="1"/>
                <c:pt idx="0">
                  <c:v>Negative 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Data!$LD$7:$LD$66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1-288F-4EBF-8C90-0BB326E53AE0}"/>
            </c:ext>
          </c:extLst>
        </c:ser>
        <c:ser>
          <c:idx val="3"/>
          <c:order val="3"/>
          <c:tx>
            <c:strRef>
              <c:f>Data!$LC$5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Data!$LC$7:$LC$66</c:f>
              <c:numCache>
                <c:formatCode>0.0%</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2-288F-4EBF-8C90-0BB326E53AE0}"/>
            </c:ext>
          </c:extLst>
        </c:ser>
        <c:ser>
          <c:idx val="1"/>
          <c:order val="4"/>
          <c:tx>
            <c:strRef>
              <c:f>Data!$LB$5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Data!$LB$7:$LB$66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3-288F-4EBF-8C90-0BB326E53AE0}"/>
            </c:ext>
          </c:extLst>
        </c:ser>
        <c:ser>
          <c:idx val="2"/>
          <c:order val="5"/>
          <c:tx>
            <c:strRef>
              <c:f>Data!$LA$5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Data!$LA$7:$LA$66</c:f>
              <c:numCache>
                <c:formatCode>0.0%</c:formatCode>
                <c:ptCount val="38"/>
                <c:pt idx="0">
                  <c:v>0.34999999999999987</c:v>
                </c:pt>
                <c:pt idx="1">
                  <c:v>0.34999999999999987</c:v>
                </c:pt>
                <c:pt idx="2">
                  <c:v>0.34999999999999987</c:v>
                </c:pt>
                <c:pt idx="3">
                  <c:v>0.34999999999999987</c:v>
                </c:pt>
                <c:pt idx="4">
                  <c:v>0.34999999999999987</c:v>
                </c:pt>
                <c:pt idx="5">
                  <c:v>0.34999999999999987</c:v>
                </c:pt>
                <c:pt idx="6">
                  <c:v>0.34999999999999987</c:v>
                </c:pt>
                <c:pt idx="7">
                  <c:v>0.34999999999999987</c:v>
                </c:pt>
                <c:pt idx="8">
                  <c:v>0.34999999999999987</c:v>
                </c:pt>
                <c:pt idx="9">
                  <c:v>0.34999999999999987</c:v>
                </c:pt>
                <c:pt idx="10">
                  <c:v>0.34999999999999987</c:v>
                </c:pt>
                <c:pt idx="11">
                  <c:v>0.34999999999999987</c:v>
                </c:pt>
                <c:pt idx="12">
                  <c:v>0.34999999999999987</c:v>
                </c:pt>
                <c:pt idx="13">
                  <c:v>0.34999999999999987</c:v>
                </c:pt>
                <c:pt idx="14">
                  <c:v>0.34999999999999987</c:v>
                </c:pt>
                <c:pt idx="15">
                  <c:v>0.34999999999999987</c:v>
                </c:pt>
                <c:pt idx="16">
                  <c:v>0.34999999999999987</c:v>
                </c:pt>
                <c:pt idx="17">
                  <c:v>0.34999999999999987</c:v>
                </c:pt>
                <c:pt idx="18">
                  <c:v>0.34999999999999987</c:v>
                </c:pt>
                <c:pt idx="19">
                  <c:v>0.34999999999999987</c:v>
                </c:pt>
                <c:pt idx="20">
                  <c:v>0.34999999999999987</c:v>
                </c:pt>
                <c:pt idx="21">
                  <c:v>0.34999999999999987</c:v>
                </c:pt>
                <c:pt idx="22">
                  <c:v>0.34999999999999987</c:v>
                </c:pt>
                <c:pt idx="23">
                  <c:v>0.34999999999999987</c:v>
                </c:pt>
                <c:pt idx="24">
                  <c:v>0.42995912827311678</c:v>
                </c:pt>
                <c:pt idx="25">
                  <c:v>0.39011228683800447</c:v>
                </c:pt>
                <c:pt idx="26">
                  <c:v>0.38949486412690804</c:v>
                </c:pt>
                <c:pt idx="27">
                  <c:v>0.44879823981684286</c:v>
                </c:pt>
                <c:pt idx="28">
                  <c:v>0.48877884216337941</c:v>
                </c:pt>
                <c:pt idx="29">
                  <c:v>0.4683731668645883</c:v>
                </c:pt>
                <c:pt idx="30">
                  <c:v>0.42050798101952624</c:v>
                </c:pt>
                <c:pt idx="31">
                  <c:v>0.3727004565681602</c:v>
                </c:pt>
                <c:pt idx="32">
                  <c:v>0.39210656413401779</c:v>
                </c:pt>
                <c:pt idx="33">
                  <c:v>0.38031926672636707</c:v>
                </c:pt>
                <c:pt idx="34">
                  <c:v>0.37262337729472295</c:v>
                </c:pt>
                <c:pt idx="35">
                  <c:v>0.3500515071881507</c:v>
                </c:pt>
                <c:pt idx="36">
                  <c:v>0.35273279022894788</c:v>
                </c:pt>
                <c:pt idx="37">
                  <c:v>0.27233620607935727</c:v>
                </c:pt>
              </c:numCache>
            </c:numRef>
          </c:val>
          <c:extLst>
            <c:ext xmlns:c16="http://schemas.microsoft.com/office/drawing/2014/chart" uri="{C3380CC4-5D6E-409C-BE32-E72D297353CC}">
              <c16:uniqueId val="{00000004-288F-4EBF-8C90-0BB326E53AE0}"/>
            </c:ext>
          </c:extLst>
        </c:ser>
        <c:dLbls>
          <c:showLegendKey val="0"/>
          <c:showVal val="0"/>
          <c:showCatName val="0"/>
          <c:showSerName val="0"/>
          <c:showPercent val="0"/>
          <c:showBubbleSize val="0"/>
        </c:dLbls>
        <c:axId val="119870976"/>
        <c:axId val="119872512"/>
      </c:areaChart>
      <c:lineChart>
        <c:grouping val="standard"/>
        <c:varyColors val="0"/>
        <c:ser>
          <c:idx val="0"/>
          <c:order val="0"/>
          <c:tx>
            <c:strRef>
              <c:f>Data!$KY$5</c:f>
              <c:strCache>
                <c:ptCount val="1"/>
                <c:pt idx="0">
                  <c:v>Not for profit percentage YTD variance against budget</c:v>
                </c:pt>
              </c:strCache>
            </c:strRef>
          </c:tx>
          <c:spPr>
            <a:ln>
              <a:solidFill>
                <a:schemeClr val="tx1"/>
              </a:solidFill>
            </a:ln>
          </c:spPr>
          <c:dPt>
            <c:idx val="12"/>
            <c:bubble3D val="0"/>
            <c:spPr>
              <a:ln>
                <a:noFill/>
              </a:ln>
            </c:spPr>
            <c:extLst>
              <c:ext xmlns:c16="http://schemas.microsoft.com/office/drawing/2014/chart" uri="{C3380CC4-5D6E-409C-BE32-E72D297353CC}">
                <c16:uniqueId val="{00000005-288F-4EBF-8C90-0BB326E53AE0}"/>
              </c:ext>
            </c:extLst>
          </c:dPt>
          <c:dPt>
            <c:idx val="24"/>
            <c:bubble3D val="0"/>
            <c:spPr>
              <a:ln>
                <a:noFill/>
              </a:ln>
            </c:spPr>
            <c:extLst>
              <c:ext xmlns:c16="http://schemas.microsoft.com/office/drawing/2014/chart" uri="{C3380CC4-5D6E-409C-BE32-E72D297353CC}">
                <c16:uniqueId val="{00000006-288F-4EBF-8C90-0BB326E53AE0}"/>
              </c:ext>
            </c:extLst>
          </c:dPt>
          <c:dPt>
            <c:idx val="36"/>
            <c:bubble3D val="0"/>
            <c:spPr>
              <a:ln>
                <a:noFill/>
              </a:ln>
            </c:spPr>
            <c:extLst>
              <c:ext xmlns:c16="http://schemas.microsoft.com/office/drawing/2014/chart" uri="{C3380CC4-5D6E-409C-BE32-E72D297353CC}">
                <c16:uniqueId val="{00000007-288F-4EBF-8C90-0BB326E53AE0}"/>
              </c:ext>
            </c:extLst>
          </c:dPt>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Data!$KY$7:$KY$66</c:f>
              <c:numCache>
                <c:formatCode>0.0%</c:formatCode>
                <c:ptCount val="38"/>
                <c:pt idx="0">
                  <c:v>0.623</c:v>
                </c:pt>
                <c:pt idx="1">
                  <c:v>0.66639999999999999</c:v>
                </c:pt>
                <c:pt idx="2">
                  <c:v>0.59299999999999997</c:v>
                </c:pt>
                <c:pt idx="3">
                  <c:v>0.52200000000000002</c:v>
                </c:pt>
                <c:pt idx="4">
                  <c:v>0.47799999999999998</c:v>
                </c:pt>
                <c:pt idx="5">
                  <c:v>0.55400000000000005</c:v>
                </c:pt>
                <c:pt idx="6">
                  <c:v>0.58760000000000001</c:v>
                </c:pt>
                <c:pt idx="7">
                  <c:v>0.60499999999999998</c:v>
                </c:pt>
                <c:pt idx="8">
                  <c:v>0.58199999999999996</c:v>
                </c:pt>
                <c:pt idx="9">
                  <c:v>0.72699999999999998</c:v>
                </c:pt>
                <c:pt idx="10">
                  <c:v>0.58599999999999997</c:v>
                </c:pt>
                <c:pt idx="11">
                  <c:v>0.59130000000000005</c:v>
                </c:pt>
                <c:pt idx="12">
                  <c:v>0.53620000000000001</c:v>
                </c:pt>
                <c:pt idx="13">
                  <c:v>0.57699999999999996</c:v>
                </c:pt>
                <c:pt idx="14">
                  <c:v>0.56899999999999995</c:v>
                </c:pt>
                <c:pt idx="15">
                  <c:v>0.499</c:v>
                </c:pt>
                <c:pt idx="16">
                  <c:v>0.45800000000000002</c:v>
                </c:pt>
                <c:pt idx="17">
                  <c:v>0.47499999999999998</c:v>
                </c:pt>
                <c:pt idx="18">
                  <c:v>0.52400000000000002</c:v>
                </c:pt>
                <c:pt idx="19">
                  <c:v>0.55600000000000005</c:v>
                </c:pt>
                <c:pt idx="20">
                  <c:v>0.54700000000000004</c:v>
                </c:pt>
                <c:pt idx="21">
                  <c:v>0.55800000000000005</c:v>
                </c:pt>
                <c:pt idx="22">
                  <c:v>0.56299999999999994</c:v>
                </c:pt>
                <c:pt idx="23">
                  <c:v>0.58299999999999996</c:v>
                </c:pt>
                <c:pt idx="24">
                  <c:v>0.46600000000000003</c:v>
                </c:pt>
                <c:pt idx="25">
                  <c:v>0.57399999999999995</c:v>
                </c:pt>
                <c:pt idx="26">
                  <c:v>0.53300000000000003</c:v>
                </c:pt>
                <c:pt idx="27">
                  <c:v>0.46500000000000002</c:v>
                </c:pt>
                <c:pt idx="28">
                  <c:v>0.432</c:v>
                </c:pt>
                <c:pt idx="29">
                  <c:v>0.46300000000000002</c:v>
                </c:pt>
                <c:pt idx="30">
                  <c:v>0.496</c:v>
                </c:pt>
                <c:pt idx="31">
                  <c:v>0.51200000000000001</c:v>
                </c:pt>
                <c:pt idx="32">
                  <c:v>0.504</c:v>
                </c:pt>
                <c:pt idx="33">
                  <c:v>0.58799999999999997</c:v>
                </c:pt>
                <c:pt idx="34">
                  <c:v>0.50660000000000005</c:v>
                </c:pt>
                <c:pt idx="35">
                  <c:v>0.496</c:v>
                </c:pt>
                <c:pt idx="36">
                  <c:v>0.629</c:v>
                </c:pt>
                <c:pt idx="37">
                  <c:v>0.49</c:v>
                </c:pt>
              </c:numCache>
            </c:numRef>
          </c:val>
          <c:smooth val="0"/>
          <c:extLst>
            <c:ext xmlns:c16="http://schemas.microsoft.com/office/drawing/2014/chart" uri="{C3380CC4-5D6E-409C-BE32-E72D297353CC}">
              <c16:uniqueId val="{00000008-288F-4EBF-8C90-0BB326E53AE0}"/>
            </c:ext>
          </c:extLst>
        </c:ser>
        <c:dLbls>
          <c:showLegendKey val="0"/>
          <c:showVal val="0"/>
          <c:showCatName val="0"/>
          <c:showSerName val="0"/>
          <c:showPercent val="0"/>
          <c:showBubbleSize val="0"/>
        </c:dLbls>
        <c:marker val="1"/>
        <c:smooth val="0"/>
        <c:axId val="119870976"/>
        <c:axId val="119872512"/>
      </c:lineChart>
      <c:dateAx>
        <c:axId val="119870976"/>
        <c:scaling>
          <c:orientation val="minMax"/>
        </c:scaling>
        <c:delete val="0"/>
        <c:axPos val="b"/>
        <c:numFmt formatCode="mmm\-yy" sourceLinked="1"/>
        <c:majorTickMark val="out"/>
        <c:minorTickMark val="none"/>
        <c:tickLblPos val="low"/>
        <c:txPr>
          <a:bodyPr rot="-5400000" vert="horz"/>
          <a:lstStyle/>
          <a:p>
            <a:pPr>
              <a:defRPr sz="800"/>
            </a:pPr>
            <a:endParaRPr lang="en-US"/>
          </a:p>
        </c:txPr>
        <c:crossAx val="119872512"/>
        <c:crosses val="autoZero"/>
        <c:auto val="1"/>
        <c:lblOffset val="100"/>
        <c:baseTimeUnit val="months"/>
      </c:dateAx>
      <c:valAx>
        <c:axId val="119872512"/>
        <c:scaling>
          <c:orientation val="minMax"/>
          <c:max val="0.9"/>
          <c:min val="0.30000000000000032"/>
        </c:scaling>
        <c:delete val="0"/>
        <c:axPos val="l"/>
        <c:numFmt formatCode="0.0%" sourceLinked="0"/>
        <c:majorTickMark val="out"/>
        <c:minorTickMark val="none"/>
        <c:tickLblPos val="nextTo"/>
        <c:crossAx val="11987097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678361895942559"/>
        </c:manualLayout>
      </c:layout>
      <c:areaChart>
        <c:grouping val="stacked"/>
        <c:varyColors val="0"/>
        <c:ser>
          <c:idx val="4"/>
          <c:order val="1"/>
          <c:tx>
            <c:strRef>
              <c:f>Data!$KV$5</c:f>
              <c:strCache>
                <c:ptCount val="1"/>
                <c:pt idx="0">
                  <c:v>Negative Green Range</c:v>
                </c:pt>
              </c:strCache>
            </c:strRef>
          </c:tx>
          <c:val>
            <c:numRef>
              <c:f>Data!$KV$7:$KV$66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0-E930-4CED-8F82-095AA1792A43}"/>
            </c:ext>
          </c:extLst>
        </c:ser>
        <c:ser>
          <c:idx val="5"/>
          <c:order val="2"/>
          <c:tx>
            <c:strRef>
              <c:f>Data!$KW$5</c:f>
              <c:strCache>
                <c:ptCount val="1"/>
                <c:pt idx="0">
                  <c:v>Negative Amber Range</c:v>
                </c:pt>
              </c:strCache>
            </c:strRef>
          </c:tx>
          <c:val>
            <c:numRef>
              <c:f>Data!$KW$7:$KW$66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1-E930-4CED-8F82-095AA1792A43}"/>
            </c:ext>
          </c:extLst>
        </c:ser>
        <c:ser>
          <c:idx val="6"/>
          <c:order val="3"/>
          <c:tx>
            <c:strRef>
              <c:f>Data!$KX$5</c:f>
              <c:strCache>
                <c:ptCount val="1"/>
                <c:pt idx="0">
                  <c:v>Negative Red Range</c:v>
                </c:pt>
              </c:strCache>
            </c:strRef>
          </c:tx>
          <c:val>
            <c:numRef>
              <c:f>Data!$KX$7:$KX$66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2-E930-4CED-8F82-095AA1792A43}"/>
            </c:ext>
          </c:extLst>
        </c:ser>
        <c:ser>
          <c:idx val="2"/>
          <c:order val="4"/>
          <c:tx>
            <c:strRef>
              <c:f>Data!$KU$5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Data!$KU$7:$KU$66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3-E930-4CED-8F82-095AA1792A43}"/>
            </c:ext>
          </c:extLst>
        </c:ser>
        <c:ser>
          <c:idx val="1"/>
          <c:order val="5"/>
          <c:tx>
            <c:strRef>
              <c:f>Data!$KT$5</c:f>
              <c:strCache>
                <c:ptCount val="1"/>
                <c:pt idx="0">
                  <c:v>Amber Range</c:v>
                </c:pt>
              </c:strCache>
            </c:strRef>
          </c:tx>
          <c:spPr>
            <a:solidFill>
              <a:schemeClr val="accent6">
                <a:lumMod val="40000"/>
                <a:lumOff val="60000"/>
              </a:schemeClr>
            </a:solidFill>
            <a:ln>
              <a:noFill/>
            </a:ln>
          </c:spPr>
          <c:val>
            <c:numRef>
              <c:f>Data!$KT$7:$KT$66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4-E930-4CED-8F82-095AA1792A43}"/>
            </c:ext>
          </c:extLst>
        </c:ser>
        <c:ser>
          <c:idx val="3"/>
          <c:order val="6"/>
          <c:tx>
            <c:strRef>
              <c:f>Data!$KS$5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Data!$KS$7:$KS$66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5-E930-4CED-8F82-095AA1792A43}"/>
            </c:ext>
          </c:extLst>
        </c:ser>
        <c:dLbls>
          <c:showLegendKey val="0"/>
          <c:showVal val="0"/>
          <c:showCatName val="0"/>
          <c:showSerName val="0"/>
          <c:showPercent val="0"/>
          <c:showBubbleSize val="0"/>
        </c:dLbls>
        <c:axId val="120146944"/>
        <c:axId val="120161024"/>
      </c:areaChart>
      <c:lineChart>
        <c:grouping val="standard"/>
        <c:varyColors val="0"/>
        <c:ser>
          <c:idx val="0"/>
          <c:order val="0"/>
          <c:tx>
            <c:strRef>
              <c:f>Data!$KP$5</c:f>
              <c:strCache>
                <c:ptCount val="1"/>
                <c:pt idx="0">
                  <c:v>GJNH patient bed night usage. YTD variance</c:v>
                </c:pt>
              </c:strCache>
            </c:strRef>
          </c:tx>
          <c:spPr>
            <a:ln>
              <a:solidFill>
                <a:schemeClr val="tx1"/>
              </a:solidFill>
            </a:ln>
          </c:spPr>
          <c:dPt>
            <c:idx val="12"/>
            <c:bubble3D val="0"/>
            <c:spPr>
              <a:ln>
                <a:noFill/>
              </a:ln>
            </c:spPr>
            <c:extLst>
              <c:ext xmlns:c16="http://schemas.microsoft.com/office/drawing/2014/chart" uri="{C3380CC4-5D6E-409C-BE32-E72D297353CC}">
                <c16:uniqueId val="{00000006-E930-4CED-8F82-095AA1792A43}"/>
              </c:ext>
            </c:extLst>
          </c:dPt>
          <c:dPt>
            <c:idx val="24"/>
            <c:bubble3D val="0"/>
            <c:spPr>
              <a:ln>
                <a:noFill/>
              </a:ln>
            </c:spPr>
            <c:extLst>
              <c:ext xmlns:c16="http://schemas.microsoft.com/office/drawing/2014/chart" uri="{C3380CC4-5D6E-409C-BE32-E72D297353CC}">
                <c16:uniqueId val="{00000007-E930-4CED-8F82-095AA1792A43}"/>
              </c:ext>
            </c:extLst>
          </c:dPt>
          <c:dPt>
            <c:idx val="36"/>
            <c:bubble3D val="0"/>
            <c:spPr>
              <a:ln>
                <a:noFill/>
              </a:ln>
            </c:spPr>
            <c:extLst>
              <c:ext xmlns:c16="http://schemas.microsoft.com/office/drawing/2014/chart" uri="{C3380CC4-5D6E-409C-BE32-E72D297353CC}">
                <c16:uniqueId val="{00000008-E930-4CED-8F82-095AA1792A43}"/>
              </c:ext>
            </c:extLst>
          </c:dPt>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Data!$KP$7:$KP$66</c:f>
              <c:numCache>
                <c:formatCode>0.0%</c:formatCode>
                <c:ptCount val="38"/>
                <c:pt idx="0">
                  <c:v>4.0000000000000001E-3</c:v>
                </c:pt>
                <c:pt idx="1">
                  <c:v>9.9400000000000002E-2</c:v>
                </c:pt>
                <c:pt idx="2">
                  <c:v>0.111</c:v>
                </c:pt>
                <c:pt idx="3">
                  <c:v>0.1431</c:v>
                </c:pt>
                <c:pt idx="4">
                  <c:v>0.14149999999999999</c:v>
                </c:pt>
                <c:pt idx="5">
                  <c:v>0.1157</c:v>
                </c:pt>
                <c:pt idx="6">
                  <c:v>0.1368</c:v>
                </c:pt>
                <c:pt idx="7">
                  <c:v>0.12889999999999999</c:v>
                </c:pt>
                <c:pt idx="8">
                  <c:v>0.1163</c:v>
                </c:pt>
                <c:pt idx="9">
                  <c:v>0.11799999999999999</c:v>
                </c:pt>
                <c:pt idx="10">
                  <c:v>0.11310000000000001</c:v>
                </c:pt>
                <c:pt idx="11">
                  <c:v>0.10100000000000001</c:v>
                </c:pt>
                <c:pt idx="12">
                  <c:v>-0.14410000000000001</c:v>
                </c:pt>
                <c:pt idx="13">
                  <c:v>-8.5699999999999998E-2</c:v>
                </c:pt>
                <c:pt idx="14">
                  <c:v>-5.3199999999999997E-2</c:v>
                </c:pt>
                <c:pt idx="15">
                  <c:v>-4.3499999999999997E-2</c:v>
                </c:pt>
                <c:pt idx="16">
                  <c:v>1.4E-3</c:v>
                </c:pt>
                <c:pt idx="17">
                  <c:v>-6.0000000000000001E-3</c:v>
                </c:pt>
                <c:pt idx="18">
                  <c:v>6.0000000000000001E-3</c:v>
                </c:pt>
                <c:pt idx="19">
                  <c:v>5.0000000000000001E-3</c:v>
                </c:pt>
                <c:pt idx="20">
                  <c:v>2E-3</c:v>
                </c:pt>
                <c:pt idx="21">
                  <c:v>1.4E-2</c:v>
                </c:pt>
                <c:pt idx="22">
                  <c:v>2.4E-2</c:v>
                </c:pt>
                <c:pt idx="23">
                  <c:v>0.02</c:v>
                </c:pt>
                <c:pt idx="24">
                  <c:v>-3.7199999999999997E-2</c:v>
                </c:pt>
                <c:pt idx="25">
                  <c:v>-5.1799999999999999E-2</c:v>
                </c:pt>
                <c:pt idx="26">
                  <c:v>-6.2E-2</c:v>
                </c:pt>
                <c:pt idx="27">
                  <c:v>-1.2E-2</c:v>
                </c:pt>
                <c:pt idx="28">
                  <c:v>-3.3999999999999998E-3</c:v>
                </c:pt>
                <c:pt idx="29">
                  <c:v>-2.2800000000000001E-2</c:v>
                </c:pt>
                <c:pt idx="30">
                  <c:v>2.6167471819645734E-2</c:v>
                </c:pt>
                <c:pt idx="31">
                  <c:v>2.9411764705882353E-2</c:v>
                </c:pt>
                <c:pt idx="32">
                  <c:v>1.6899999999999998E-2</c:v>
                </c:pt>
                <c:pt idx="33">
                  <c:v>8.7890625E-3</c:v>
                </c:pt>
                <c:pt idx="34">
                  <c:v>1.5232292460015233E-3</c:v>
                </c:pt>
                <c:pt idx="35">
                  <c:v>-7.5687005123428039E-3</c:v>
                </c:pt>
                <c:pt idx="36">
                  <c:v>-8.3612040133779261E-3</c:v>
                </c:pt>
                <c:pt idx="37">
                  <c:v>-0.10223880597014925</c:v>
                </c:pt>
              </c:numCache>
            </c:numRef>
          </c:val>
          <c:smooth val="0"/>
          <c:extLst>
            <c:ext xmlns:c16="http://schemas.microsoft.com/office/drawing/2014/chart" uri="{C3380CC4-5D6E-409C-BE32-E72D297353CC}">
              <c16:uniqueId val="{00000009-E930-4CED-8F82-095AA1792A43}"/>
            </c:ext>
          </c:extLst>
        </c:ser>
        <c:dLbls>
          <c:showLegendKey val="0"/>
          <c:showVal val="0"/>
          <c:showCatName val="0"/>
          <c:showSerName val="0"/>
          <c:showPercent val="0"/>
          <c:showBubbleSize val="0"/>
        </c:dLbls>
        <c:marker val="1"/>
        <c:smooth val="0"/>
        <c:axId val="120146944"/>
        <c:axId val="120161024"/>
      </c:lineChart>
      <c:dateAx>
        <c:axId val="120146944"/>
        <c:scaling>
          <c:orientation val="minMax"/>
        </c:scaling>
        <c:delete val="0"/>
        <c:axPos val="b"/>
        <c:numFmt formatCode="mmm\-yy" sourceLinked="1"/>
        <c:majorTickMark val="out"/>
        <c:minorTickMark val="none"/>
        <c:tickLblPos val="low"/>
        <c:txPr>
          <a:bodyPr rot="-5400000" vert="horz"/>
          <a:lstStyle/>
          <a:p>
            <a:pPr>
              <a:defRPr sz="800"/>
            </a:pPr>
            <a:endParaRPr lang="en-US"/>
          </a:p>
        </c:txPr>
        <c:crossAx val="120161024"/>
        <c:crosses val="autoZero"/>
        <c:auto val="1"/>
        <c:lblOffset val="100"/>
        <c:baseTimeUnit val="months"/>
      </c:dateAx>
      <c:valAx>
        <c:axId val="120161024"/>
        <c:scaling>
          <c:orientation val="minMax"/>
          <c:max val="0.15000000000000024"/>
          <c:min val="-0.15000000000000024"/>
        </c:scaling>
        <c:delete val="0"/>
        <c:axPos val="l"/>
        <c:numFmt formatCode="0.0%" sourceLinked="0"/>
        <c:majorTickMark val="out"/>
        <c:minorTickMark val="none"/>
        <c:tickLblPos val="nextTo"/>
        <c:crossAx val="120146944"/>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678361895942559"/>
        </c:manualLayout>
      </c:layout>
      <c:areaChart>
        <c:grouping val="stacked"/>
        <c:varyColors val="0"/>
        <c:ser>
          <c:idx val="2"/>
          <c:order val="1"/>
          <c:tx>
            <c:strRef>
              <c:f>Data!$LG$5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Data!$LG$19:$LG$66</c:f>
              <c:numCache>
                <c:formatCode>0.0%</c:formatCode>
                <c:ptCount val="26"/>
                <c:pt idx="0">
                  <c:v>0.85</c:v>
                </c:pt>
                <c:pt idx="1">
                  <c:v>0.85</c:v>
                </c:pt>
                <c:pt idx="2">
                  <c:v>0.85</c:v>
                </c:pt>
                <c:pt idx="3">
                  <c:v>0.85</c:v>
                </c:pt>
                <c:pt idx="4">
                  <c:v>0.85</c:v>
                </c:pt>
                <c:pt idx="5">
                  <c:v>0.85</c:v>
                </c:pt>
                <c:pt idx="6">
                  <c:v>0.85</c:v>
                </c:pt>
                <c:pt idx="7">
                  <c:v>0.85</c:v>
                </c:pt>
                <c:pt idx="8">
                  <c:v>0.85</c:v>
                </c:pt>
                <c:pt idx="9">
                  <c:v>0.85</c:v>
                </c:pt>
                <c:pt idx="10">
                  <c:v>0.85</c:v>
                </c:pt>
                <c:pt idx="11">
                  <c:v>0.85</c:v>
                </c:pt>
                <c:pt idx="12">
                  <c:v>0.85</c:v>
                </c:pt>
                <c:pt idx="13">
                  <c:v>0.85</c:v>
                </c:pt>
                <c:pt idx="14">
                  <c:v>0.85</c:v>
                </c:pt>
                <c:pt idx="15">
                  <c:v>0.85</c:v>
                </c:pt>
                <c:pt idx="16">
                  <c:v>0.85</c:v>
                </c:pt>
                <c:pt idx="17">
                  <c:v>0.85</c:v>
                </c:pt>
                <c:pt idx="18">
                  <c:v>0.85</c:v>
                </c:pt>
                <c:pt idx="19">
                  <c:v>0.85</c:v>
                </c:pt>
                <c:pt idx="20">
                  <c:v>0.85</c:v>
                </c:pt>
                <c:pt idx="21">
                  <c:v>0.85</c:v>
                </c:pt>
                <c:pt idx="22">
                  <c:v>0.85</c:v>
                </c:pt>
                <c:pt idx="23">
                  <c:v>0.85</c:v>
                </c:pt>
                <c:pt idx="24">
                  <c:v>0.86</c:v>
                </c:pt>
                <c:pt idx="25">
                  <c:v>0.86</c:v>
                </c:pt>
              </c:numCache>
            </c:numRef>
          </c:val>
          <c:extLst>
            <c:ext xmlns:c16="http://schemas.microsoft.com/office/drawing/2014/chart" uri="{C3380CC4-5D6E-409C-BE32-E72D297353CC}">
              <c16:uniqueId val="{00000000-0337-43EF-808C-D10E174B2E1F}"/>
            </c:ext>
          </c:extLst>
        </c:ser>
        <c:ser>
          <c:idx val="3"/>
          <c:order val="2"/>
          <c:tx>
            <c:strRef>
              <c:f>Data!$LH$5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Data!$LH$19:$LH$66</c:f>
              <c:numCache>
                <c:formatCode>0.0%</c:formatCode>
                <c:ptCount val="26"/>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pt idx="15">
                  <c:v>0.15</c:v>
                </c:pt>
                <c:pt idx="16">
                  <c:v>0.15</c:v>
                </c:pt>
                <c:pt idx="17">
                  <c:v>0.15</c:v>
                </c:pt>
                <c:pt idx="18">
                  <c:v>0.15</c:v>
                </c:pt>
                <c:pt idx="19">
                  <c:v>0.15</c:v>
                </c:pt>
                <c:pt idx="20">
                  <c:v>0.15</c:v>
                </c:pt>
                <c:pt idx="21">
                  <c:v>0.15</c:v>
                </c:pt>
                <c:pt idx="22">
                  <c:v>0.15</c:v>
                </c:pt>
                <c:pt idx="23">
                  <c:v>0.15</c:v>
                </c:pt>
                <c:pt idx="24">
                  <c:v>0.14000000000000001</c:v>
                </c:pt>
                <c:pt idx="25">
                  <c:v>0.14000000000000001</c:v>
                </c:pt>
              </c:numCache>
            </c:numRef>
          </c:val>
          <c:extLst>
            <c:ext xmlns:c16="http://schemas.microsoft.com/office/drawing/2014/chart" uri="{C3380CC4-5D6E-409C-BE32-E72D297353CC}">
              <c16:uniqueId val="{00000001-0337-43EF-808C-D10E174B2E1F}"/>
            </c:ext>
          </c:extLst>
        </c:ser>
        <c:dLbls>
          <c:showLegendKey val="0"/>
          <c:showVal val="0"/>
          <c:showCatName val="0"/>
          <c:showSerName val="0"/>
          <c:showPercent val="0"/>
          <c:showBubbleSize val="0"/>
        </c:dLbls>
        <c:axId val="124411904"/>
        <c:axId val="124413440"/>
      </c:areaChart>
      <c:lineChart>
        <c:grouping val="standard"/>
        <c:varyColors val="0"/>
        <c:ser>
          <c:idx val="0"/>
          <c:order val="0"/>
          <c:tx>
            <c:strRef>
              <c:f>Data!$LF$5</c:f>
              <c:strCache>
                <c:ptCount val="1"/>
                <c:pt idx="0">
                  <c:v>Review Pro Quality Score (also known as "Global Index Review Score" and "Guest Survey"</c:v>
                </c:pt>
              </c:strCache>
            </c:strRef>
          </c:tx>
          <c:spPr>
            <a:ln>
              <a:solidFill>
                <a:schemeClr val="tx1"/>
              </a:solidFill>
            </a:ln>
          </c:spPr>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Data!$LF$19:$LF$66</c:f>
              <c:numCache>
                <c:formatCode>0.0%</c:formatCode>
                <c:ptCount val="26"/>
                <c:pt idx="0">
                  <c:v>0.89600000000000002</c:v>
                </c:pt>
                <c:pt idx="1">
                  <c:v>0.874</c:v>
                </c:pt>
                <c:pt idx="2">
                  <c:v>0.878</c:v>
                </c:pt>
                <c:pt idx="3">
                  <c:v>0.90300000000000002</c:v>
                </c:pt>
                <c:pt idx="4">
                  <c:v>0.85399999999999998</c:v>
                </c:pt>
                <c:pt idx="5">
                  <c:v>0.874</c:v>
                </c:pt>
                <c:pt idx="6">
                  <c:v>0.82699999999999996</c:v>
                </c:pt>
                <c:pt idx="7">
                  <c:v>0.88900000000000001</c:v>
                </c:pt>
                <c:pt idx="8">
                  <c:v>0.86299999999999999</c:v>
                </c:pt>
                <c:pt idx="9">
                  <c:v>0.86699999999999999</c:v>
                </c:pt>
                <c:pt idx="10">
                  <c:v>0.86</c:v>
                </c:pt>
                <c:pt idx="11">
                  <c:v>0.86499999999999999</c:v>
                </c:pt>
                <c:pt idx="12">
                  <c:v>0.876</c:v>
                </c:pt>
                <c:pt idx="13">
                  <c:v>0.89900000000000002</c:v>
                </c:pt>
                <c:pt idx="14">
                  <c:v>0.877</c:v>
                </c:pt>
                <c:pt idx="15">
                  <c:v>0.86899999999999999</c:v>
                </c:pt>
                <c:pt idx="16">
                  <c:v>0.875</c:v>
                </c:pt>
                <c:pt idx="17">
                  <c:v>0.91700000000000004</c:v>
                </c:pt>
                <c:pt idx="18">
                  <c:v>0.88600000000000001</c:v>
                </c:pt>
                <c:pt idx="19">
                  <c:v>0.879</c:v>
                </c:pt>
                <c:pt idx="20">
                  <c:v>0.86399999999999999</c:v>
                </c:pt>
                <c:pt idx="21">
                  <c:v>0.89200000000000002</c:v>
                </c:pt>
                <c:pt idx="22">
                  <c:v>0.88500000000000001</c:v>
                </c:pt>
                <c:pt idx="23">
                  <c:v>0.879</c:v>
                </c:pt>
                <c:pt idx="24">
                  <c:v>0.88100000000000001</c:v>
                </c:pt>
                <c:pt idx="25">
                  <c:v>0.89800000000000002</c:v>
                </c:pt>
              </c:numCache>
            </c:numRef>
          </c:val>
          <c:smooth val="0"/>
          <c:extLst>
            <c:ext xmlns:c16="http://schemas.microsoft.com/office/drawing/2014/chart" uri="{C3380CC4-5D6E-409C-BE32-E72D297353CC}">
              <c16:uniqueId val="{00000002-0337-43EF-808C-D10E174B2E1F}"/>
            </c:ext>
          </c:extLst>
        </c:ser>
        <c:dLbls>
          <c:showLegendKey val="0"/>
          <c:showVal val="0"/>
          <c:showCatName val="0"/>
          <c:showSerName val="0"/>
          <c:showPercent val="0"/>
          <c:showBubbleSize val="0"/>
        </c:dLbls>
        <c:marker val="1"/>
        <c:smooth val="0"/>
        <c:axId val="124411904"/>
        <c:axId val="124413440"/>
      </c:lineChart>
      <c:dateAx>
        <c:axId val="124411904"/>
        <c:scaling>
          <c:orientation val="minMax"/>
        </c:scaling>
        <c:delete val="0"/>
        <c:axPos val="b"/>
        <c:numFmt formatCode="mmm\-yy" sourceLinked="1"/>
        <c:majorTickMark val="out"/>
        <c:minorTickMark val="none"/>
        <c:tickLblPos val="low"/>
        <c:txPr>
          <a:bodyPr rot="-5400000" vert="horz"/>
          <a:lstStyle/>
          <a:p>
            <a:pPr>
              <a:defRPr sz="800"/>
            </a:pPr>
            <a:endParaRPr lang="en-US"/>
          </a:p>
        </c:txPr>
        <c:crossAx val="124413440"/>
        <c:crosses val="autoZero"/>
        <c:auto val="1"/>
        <c:lblOffset val="100"/>
        <c:baseTimeUnit val="months"/>
      </c:dateAx>
      <c:valAx>
        <c:axId val="124413440"/>
        <c:scaling>
          <c:orientation val="minMax"/>
          <c:max val="1"/>
          <c:min val="0.8"/>
        </c:scaling>
        <c:delete val="0"/>
        <c:axPos val="l"/>
        <c:numFmt formatCode="0.0%" sourceLinked="0"/>
        <c:majorTickMark val="out"/>
        <c:minorTickMark val="none"/>
        <c:tickLblPos val="nextTo"/>
        <c:crossAx val="124411904"/>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678361895942592"/>
        </c:manualLayout>
      </c:layout>
      <c:areaChart>
        <c:grouping val="stacked"/>
        <c:varyColors val="0"/>
        <c:ser>
          <c:idx val="4"/>
          <c:order val="1"/>
          <c:tx>
            <c:strRef>
              <c:f>Data!$KV$5</c:f>
              <c:strCache>
                <c:ptCount val="1"/>
                <c:pt idx="0">
                  <c:v>Negative Green Range</c:v>
                </c:pt>
              </c:strCache>
            </c:strRef>
          </c:tx>
          <c:val>
            <c:numRef>
              <c:f>Data!$KV$7:$KV$66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0-7DAB-4F8F-AC67-160B376BE073}"/>
            </c:ext>
          </c:extLst>
        </c:ser>
        <c:ser>
          <c:idx val="5"/>
          <c:order val="2"/>
          <c:tx>
            <c:strRef>
              <c:f>Data!$KW$5</c:f>
              <c:strCache>
                <c:ptCount val="1"/>
                <c:pt idx="0">
                  <c:v>Negative Amber Range</c:v>
                </c:pt>
              </c:strCache>
            </c:strRef>
          </c:tx>
          <c:val>
            <c:numRef>
              <c:f>Data!$KW$7:$KW$66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1-7DAB-4F8F-AC67-160B376BE073}"/>
            </c:ext>
          </c:extLst>
        </c:ser>
        <c:ser>
          <c:idx val="6"/>
          <c:order val="3"/>
          <c:tx>
            <c:strRef>
              <c:f>Data!$KX$5</c:f>
              <c:strCache>
                <c:ptCount val="1"/>
                <c:pt idx="0">
                  <c:v>Negative Red Range</c:v>
                </c:pt>
              </c:strCache>
            </c:strRef>
          </c:tx>
          <c:val>
            <c:numRef>
              <c:f>Data!$KX$7:$KX$66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2-7DAB-4F8F-AC67-160B376BE073}"/>
            </c:ext>
          </c:extLst>
        </c:ser>
        <c:ser>
          <c:idx val="2"/>
          <c:order val="4"/>
          <c:tx>
            <c:strRef>
              <c:f>Data!$KU$5</c:f>
              <c:strCache>
                <c:ptCount val="1"/>
                <c:pt idx="0">
                  <c:v>Red Range</c:v>
                </c:pt>
              </c:strCache>
            </c:strRef>
          </c:tx>
          <c:spPr>
            <a:solidFill>
              <a:schemeClr val="accent2">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Data!$KU$7:$KU$66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3-7DAB-4F8F-AC67-160B376BE073}"/>
            </c:ext>
          </c:extLst>
        </c:ser>
        <c:ser>
          <c:idx val="1"/>
          <c:order val="5"/>
          <c:tx>
            <c:strRef>
              <c:f>Data!$KT$5</c:f>
              <c:strCache>
                <c:ptCount val="1"/>
                <c:pt idx="0">
                  <c:v>Amber Range</c:v>
                </c:pt>
              </c:strCache>
            </c:strRef>
          </c:tx>
          <c:spPr>
            <a:solidFill>
              <a:schemeClr val="accent6">
                <a:lumMod val="40000"/>
                <a:lumOff val="60000"/>
              </a:schemeClr>
            </a:solidFill>
            <a:ln>
              <a:noFill/>
            </a:ln>
          </c:spPr>
          <c:val>
            <c:numRef>
              <c:f>Data!$KT$7:$KT$66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4-7DAB-4F8F-AC67-160B376BE073}"/>
            </c:ext>
          </c:extLst>
        </c:ser>
        <c:ser>
          <c:idx val="3"/>
          <c:order val="6"/>
          <c:tx>
            <c:strRef>
              <c:f>Data!$KS$5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Data!$KS$7:$KS$66</c:f>
              <c:numCache>
                <c:formatCode>0.0%</c:formatCode>
                <c:ptCount val="38"/>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numCache>
            </c:numRef>
          </c:val>
          <c:extLst>
            <c:ext xmlns:c16="http://schemas.microsoft.com/office/drawing/2014/chart" uri="{C3380CC4-5D6E-409C-BE32-E72D297353CC}">
              <c16:uniqueId val="{00000005-7DAB-4F8F-AC67-160B376BE073}"/>
            </c:ext>
          </c:extLst>
        </c:ser>
        <c:dLbls>
          <c:showLegendKey val="0"/>
          <c:showVal val="0"/>
          <c:showCatName val="0"/>
          <c:showSerName val="0"/>
          <c:showPercent val="0"/>
          <c:showBubbleSize val="0"/>
        </c:dLbls>
        <c:axId val="124572416"/>
        <c:axId val="124573952"/>
      </c:areaChart>
      <c:lineChart>
        <c:grouping val="standard"/>
        <c:varyColors val="0"/>
        <c:ser>
          <c:idx val="0"/>
          <c:order val="0"/>
          <c:tx>
            <c:strRef>
              <c:f>Data!$KM$5</c:f>
              <c:strCache>
                <c:ptCount val="1"/>
                <c:pt idx="0">
                  <c:v>Conference Delegates variance against YTD</c:v>
                </c:pt>
              </c:strCache>
            </c:strRef>
          </c:tx>
          <c:spPr>
            <a:ln>
              <a:solidFill>
                <a:schemeClr val="tx1"/>
              </a:solidFill>
            </a:ln>
          </c:spPr>
          <c:dPt>
            <c:idx val="12"/>
            <c:bubble3D val="0"/>
            <c:spPr>
              <a:ln>
                <a:noFill/>
              </a:ln>
            </c:spPr>
            <c:extLst>
              <c:ext xmlns:c16="http://schemas.microsoft.com/office/drawing/2014/chart" uri="{C3380CC4-5D6E-409C-BE32-E72D297353CC}">
                <c16:uniqueId val="{00000006-7DAB-4F8F-AC67-160B376BE073}"/>
              </c:ext>
            </c:extLst>
          </c:dPt>
          <c:dPt>
            <c:idx val="24"/>
            <c:bubble3D val="0"/>
            <c:spPr>
              <a:ln>
                <a:noFill/>
              </a:ln>
            </c:spPr>
            <c:extLst>
              <c:ext xmlns:c16="http://schemas.microsoft.com/office/drawing/2014/chart" uri="{C3380CC4-5D6E-409C-BE32-E72D297353CC}">
                <c16:uniqueId val="{00000007-7DAB-4F8F-AC67-160B376BE073}"/>
              </c:ext>
            </c:extLst>
          </c:dPt>
          <c:dLbls>
            <c:numFmt formatCode="0.0%" sourceLinked="0"/>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Data!$KM$19:$KM$66</c:f>
              <c:numCache>
                <c:formatCode>0.0%</c:formatCode>
                <c:ptCount val="26"/>
                <c:pt idx="0">
                  <c:v>6.0000000000000001E-3</c:v>
                </c:pt>
                <c:pt idx="1">
                  <c:v>2.3E-3</c:v>
                </c:pt>
                <c:pt idx="2">
                  <c:v>-9.3799999999999994E-2</c:v>
                </c:pt>
                <c:pt idx="3">
                  <c:v>-5.33E-2</c:v>
                </c:pt>
                <c:pt idx="4">
                  <c:v>-2.63E-2</c:v>
                </c:pt>
                <c:pt idx="5">
                  <c:v>-4.2799999999999998E-2</c:v>
                </c:pt>
                <c:pt idx="6">
                  <c:v>-8.6499999999999994E-2</c:v>
                </c:pt>
                <c:pt idx="7">
                  <c:v>-8.2699999999999996E-2</c:v>
                </c:pt>
                <c:pt idx="8">
                  <c:v>-0.11700000000000001</c:v>
                </c:pt>
                <c:pt idx="9">
                  <c:v>-0.1012</c:v>
                </c:pt>
                <c:pt idx="10">
                  <c:v>-0.10150000000000001</c:v>
                </c:pt>
                <c:pt idx="11">
                  <c:v>-9.4E-2</c:v>
                </c:pt>
                <c:pt idx="12">
                  <c:v>4.6699999999999998E-2</c:v>
                </c:pt>
                <c:pt idx="13">
                  <c:v>2.8999999999999998E-3</c:v>
                </c:pt>
                <c:pt idx="14">
                  <c:v>-1.6E-2</c:v>
                </c:pt>
                <c:pt idx="15">
                  <c:v>-1.89E-2</c:v>
                </c:pt>
                <c:pt idx="16">
                  <c:v>-1.3599999999999999E-2</c:v>
                </c:pt>
                <c:pt idx="17">
                  <c:v>-4.0000000000000002E-4</c:v>
                </c:pt>
                <c:pt idx="18">
                  <c:v>6.0000000000000001E-3</c:v>
                </c:pt>
                <c:pt idx="19">
                  <c:v>-1.0016406182540369E-2</c:v>
                </c:pt>
                <c:pt idx="20">
                  <c:v>3.0000000000000001E-3</c:v>
                </c:pt>
                <c:pt idx="21">
                  <c:v>3.4315983417779826E-2</c:v>
                </c:pt>
                <c:pt idx="22">
                  <c:v>3.2335160972866581E-2</c:v>
                </c:pt>
                <c:pt idx="23">
                  <c:v>9.6213919780082473E-3</c:v>
                </c:pt>
                <c:pt idx="24">
                  <c:v>7.9012345679012344E-2</c:v>
                </c:pt>
                <c:pt idx="25">
                  <c:v>6.5822784810126586E-2</c:v>
                </c:pt>
              </c:numCache>
            </c:numRef>
          </c:val>
          <c:smooth val="0"/>
          <c:extLst>
            <c:ext xmlns:c16="http://schemas.microsoft.com/office/drawing/2014/chart" uri="{C3380CC4-5D6E-409C-BE32-E72D297353CC}">
              <c16:uniqueId val="{00000008-7DAB-4F8F-AC67-160B376BE073}"/>
            </c:ext>
          </c:extLst>
        </c:ser>
        <c:dLbls>
          <c:showLegendKey val="0"/>
          <c:showVal val="0"/>
          <c:showCatName val="0"/>
          <c:showSerName val="0"/>
          <c:showPercent val="0"/>
          <c:showBubbleSize val="0"/>
        </c:dLbls>
        <c:marker val="1"/>
        <c:smooth val="0"/>
        <c:axId val="124572416"/>
        <c:axId val="124573952"/>
      </c:lineChart>
      <c:dateAx>
        <c:axId val="124572416"/>
        <c:scaling>
          <c:orientation val="minMax"/>
        </c:scaling>
        <c:delete val="0"/>
        <c:axPos val="b"/>
        <c:numFmt formatCode="mmm\-yy" sourceLinked="1"/>
        <c:majorTickMark val="out"/>
        <c:minorTickMark val="none"/>
        <c:tickLblPos val="low"/>
        <c:txPr>
          <a:bodyPr rot="-5400000" vert="horz"/>
          <a:lstStyle/>
          <a:p>
            <a:pPr>
              <a:defRPr sz="800"/>
            </a:pPr>
            <a:endParaRPr lang="en-US"/>
          </a:p>
        </c:txPr>
        <c:crossAx val="124573952"/>
        <c:crosses val="autoZero"/>
        <c:auto val="1"/>
        <c:lblOffset val="100"/>
        <c:baseTimeUnit val="months"/>
      </c:dateAx>
      <c:valAx>
        <c:axId val="124573952"/>
        <c:scaling>
          <c:orientation val="minMax"/>
          <c:max val="0.15000000000000024"/>
          <c:min val="-0.15000000000000024"/>
        </c:scaling>
        <c:delete val="0"/>
        <c:axPos val="l"/>
        <c:numFmt formatCode="0.0%" sourceLinked="0"/>
        <c:majorTickMark val="out"/>
        <c:minorTickMark val="none"/>
        <c:tickLblPos val="nextTo"/>
        <c:crossAx val="12457241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16293264094104E-2"/>
          <c:y val="7.7100831146107524E-2"/>
          <c:w val="0.93103106472593156"/>
          <c:h val="0.64573490813651302"/>
        </c:manualLayout>
      </c:layout>
      <c:areaChart>
        <c:grouping val="stacked"/>
        <c:varyColors val="0"/>
        <c:ser>
          <c:idx val="2"/>
          <c:order val="1"/>
          <c:tx>
            <c:strRef>
              <c:f>Data!$CG$5</c:f>
              <c:strCache>
                <c:ptCount val="1"/>
                <c:pt idx="0">
                  <c:v>Red Range</c:v>
                </c:pt>
              </c:strCache>
            </c:strRef>
          </c:tx>
          <c:spPr>
            <a:solidFill>
              <a:schemeClr val="accent2">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Data!$CG$7:$CG$66</c:f>
              <c:numCache>
                <c:formatCode>0.0%</c:formatCode>
                <c:ptCount val="38"/>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numCache>
            </c:numRef>
          </c:val>
          <c:extLst>
            <c:ext xmlns:c16="http://schemas.microsoft.com/office/drawing/2014/chart" uri="{C3380CC4-5D6E-409C-BE32-E72D297353CC}">
              <c16:uniqueId val="{00000000-B902-45BC-AA2B-DFC5718B7F93}"/>
            </c:ext>
          </c:extLst>
        </c:ser>
        <c:ser>
          <c:idx val="3"/>
          <c:order val="2"/>
          <c:tx>
            <c:strRef>
              <c:f>Data!$CF$5</c:f>
              <c:strCache>
                <c:ptCount val="1"/>
                <c:pt idx="0">
                  <c:v>Amber Range</c:v>
                </c:pt>
              </c:strCache>
            </c:strRef>
          </c:tx>
          <c:spPr>
            <a:solidFill>
              <a:schemeClr val="accent6">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Data!$CF$7:$CF$66</c:f>
              <c:numCache>
                <c:formatCode>0.0%</c:formatCode>
                <c:ptCount val="38"/>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extLst>
            <c:ext xmlns:c16="http://schemas.microsoft.com/office/drawing/2014/chart" uri="{C3380CC4-5D6E-409C-BE32-E72D297353CC}">
              <c16:uniqueId val="{00000001-B902-45BC-AA2B-DFC5718B7F93}"/>
            </c:ext>
          </c:extLst>
        </c:ser>
        <c:ser>
          <c:idx val="1"/>
          <c:order val="3"/>
          <c:tx>
            <c:strRef>
              <c:f>Data!$CE$5</c:f>
              <c:strCache>
                <c:ptCount val="1"/>
                <c:pt idx="0">
                  <c:v>Green Range</c:v>
                </c:pt>
              </c:strCache>
            </c:strRef>
          </c:tx>
          <c:spPr>
            <a:solidFill>
              <a:srgbClr val="9BBB59">
                <a:lumMod val="40000"/>
                <a:lumOff val="60000"/>
              </a:srgb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Data!$CE$7:$CE$66</c:f>
              <c:numCache>
                <c:formatCode>0.0%</c:formatCode>
                <c:ptCount val="38"/>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extLst>
            <c:ext xmlns:c16="http://schemas.microsoft.com/office/drawing/2014/chart" uri="{C3380CC4-5D6E-409C-BE32-E72D297353CC}">
              <c16:uniqueId val="{00000002-B902-45BC-AA2B-DFC5718B7F93}"/>
            </c:ext>
          </c:extLst>
        </c:ser>
        <c:dLbls>
          <c:showLegendKey val="0"/>
          <c:showVal val="0"/>
          <c:showCatName val="0"/>
          <c:showSerName val="0"/>
          <c:showPercent val="0"/>
          <c:showBubbleSize val="0"/>
        </c:dLbls>
        <c:axId val="124489088"/>
        <c:axId val="124511360"/>
      </c:areaChart>
      <c:lineChart>
        <c:grouping val="standard"/>
        <c:varyColors val="0"/>
        <c:ser>
          <c:idx val="0"/>
          <c:order val="0"/>
          <c:tx>
            <c:strRef>
              <c:f>Data!$CD$5</c:f>
              <c:strCache>
                <c:ptCount val="1"/>
                <c:pt idx="0">
                  <c:v>Percentage of Clinical Vacancies recruited to</c:v>
                </c:pt>
              </c:strCache>
            </c:strRef>
          </c:tx>
          <c:spPr>
            <a:ln>
              <a:solidFill>
                <a:schemeClr val="tx1"/>
              </a:solidFill>
            </a:ln>
          </c:spPr>
          <c:dLbls>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Data!$CD$19:$CD$66</c:f>
              <c:numCache>
                <c:formatCode>General</c:formatCode>
                <c:ptCount val="26"/>
                <c:pt idx="9" formatCode="0.0%">
                  <c:v>0.90909090909090906</c:v>
                </c:pt>
                <c:pt idx="10" formatCode="0.0%">
                  <c:v>0.66666666666666663</c:v>
                </c:pt>
                <c:pt idx="11" formatCode="0.0%">
                  <c:v>0.7857142857142857</c:v>
                </c:pt>
                <c:pt idx="12" formatCode="0.0%">
                  <c:v>0.72222222222222221</c:v>
                </c:pt>
                <c:pt idx="13" formatCode="0.0%">
                  <c:v>0.9375</c:v>
                </c:pt>
                <c:pt idx="14" formatCode="0.0%">
                  <c:v>0.82352941176470584</c:v>
                </c:pt>
                <c:pt idx="15" formatCode="0.0%">
                  <c:v>0.8571428571428571</c:v>
                </c:pt>
                <c:pt idx="16" formatCode="0.0%">
                  <c:v>0.80952380952380953</c:v>
                </c:pt>
                <c:pt idx="17" formatCode="0.0%">
                  <c:v>0.77777777777777779</c:v>
                </c:pt>
                <c:pt idx="18" formatCode="0.0%">
                  <c:v>0.90909090909090906</c:v>
                </c:pt>
                <c:pt idx="19" formatCode="0.0%">
                  <c:v>0.77142857142857146</c:v>
                </c:pt>
                <c:pt idx="20" formatCode="0.0%">
                  <c:v>0.76923076923076927</c:v>
                </c:pt>
              </c:numCache>
            </c:numRef>
          </c:val>
          <c:smooth val="0"/>
          <c:extLst>
            <c:ext xmlns:c16="http://schemas.microsoft.com/office/drawing/2014/chart" uri="{C3380CC4-5D6E-409C-BE32-E72D297353CC}">
              <c16:uniqueId val="{00000003-B902-45BC-AA2B-DFC5718B7F93}"/>
            </c:ext>
          </c:extLst>
        </c:ser>
        <c:dLbls>
          <c:showLegendKey val="0"/>
          <c:showVal val="0"/>
          <c:showCatName val="0"/>
          <c:showSerName val="0"/>
          <c:showPercent val="0"/>
          <c:showBubbleSize val="0"/>
        </c:dLbls>
        <c:marker val="1"/>
        <c:smooth val="0"/>
        <c:axId val="124489088"/>
        <c:axId val="124511360"/>
      </c:lineChart>
      <c:dateAx>
        <c:axId val="124489088"/>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24511360"/>
        <c:crosses val="autoZero"/>
        <c:auto val="1"/>
        <c:lblOffset val="100"/>
        <c:baseTimeUnit val="months"/>
      </c:dateAx>
      <c:valAx>
        <c:axId val="124511360"/>
        <c:scaling>
          <c:orientation val="minMax"/>
          <c:max val="1"/>
        </c:scaling>
        <c:delete val="0"/>
        <c:axPos val="l"/>
        <c:numFmt formatCode="0%" sourceLinked="0"/>
        <c:majorTickMark val="out"/>
        <c:minorTickMark val="none"/>
        <c:tickLblPos val="nextTo"/>
        <c:crossAx val="124489088"/>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16293264094104E-2"/>
          <c:y val="7.7100831146107524E-2"/>
          <c:w val="0.93822581238834246"/>
          <c:h val="0.64573490813651324"/>
        </c:manualLayout>
      </c:layout>
      <c:areaChart>
        <c:grouping val="stacked"/>
        <c:varyColors val="0"/>
        <c:ser>
          <c:idx val="2"/>
          <c:order val="1"/>
          <c:tx>
            <c:strRef>
              <c:f>Data!$CG$5</c:f>
              <c:strCache>
                <c:ptCount val="1"/>
                <c:pt idx="0">
                  <c:v>Red Range</c:v>
                </c:pt>
              </c:strCache>
            </c:strRef>
          </c:tx>
          <c:spPr>
            <a:solidFill>
              <a:schemeClr val="accent2">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Data!$CG$7:$CG$66</c:f>
              <c:numCache>
                <c:formatCode>0.0%</c:formatCode>
                <c:ptCount val="38"/>
                <c:pt idx="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pt idx="17">
                  <c:v>0.6</c:v>
                </c:pt>
                <c:pt idx="18">
                  <c:v>0.6</c:v>
                </c:pt>
                <c:pt idx="19">
                  <c:v>0.6</c:v>
                </c:pt>
                <c:pt idx="20">
                  <c:v>0.6</c:v>
                </c:pt>
                <c:pt idx="21">
                  <c:v>0.6</c:v>
                </c:pt>
                <c:pt idx="22">
                  <c:v>0.6</c:v>
                </c:pt>
                <c:pt idx="23">
                  <c:v>0.6</c:v>
                </c:pt>
                <c:pt idx="24">
                  <c:v>0.6</c:v>
                </c:pt>
                <c:pt idx="25">
                  <c:v>0.6</c:v>
                </c:pt>
                <c:pt idx="26">
                  <c:v>0.6</c:v>
                </c:pt>
                <c:pt idx="27">
                  <c:v>0.6</c:v>
                </c:pt>
                <c:pt idx="28">
                  <c:v>0.6</c:v>
                </c:pt>
                <c:pt idx="29">
                  <c:v>0.6</c:v>
                </c:pt>
                <c:pt idx="30">
                  <c:v>0.6</c:v>
                </c:pt>
                <c:pt idx="31">
                  <c:v>0.6</c:v>
                </c:pt>
                <c:pt idx="32">
                  <c:v>0.6</c:v>
                </c:pt>
                <c:pt idx="33">
                  <c:v>0.6</c:v>
                </c:pt>
                <c:pt idx="34">
                  <c:v>0.6</c:v>
                </c:pt>
                <c:pt idx="35">
                  <c:v>0.6</c:v>
                </c:pt>
              </c:numCache>
            </c:numRef>
          </c:val>
          <c:extLst>
            <c:ext xmlns:c16="http://schemas.microsoft.com/office/drawing/2014/chart" uri="{C3380CC4-5D6E-409C-BE32-E72D297353CC}">
              <c16:uniqueId val="{00000000-118C-44AA-8228-1B6AD43137C4}"/>
            </c:ext>
          </c:extLst>
        </c:ser>
        <c:ser>
          <c:idx val="3"/>
          <c:order val="2"/>
          <c:tx>
            <c:strRef>
              <c:f>Data!$CF$5</c:f>
              <c:strCache>
                <c:ptCount val="1"/>
                <c:pt idx="0">
                  <c:v>Amber Range</c:v>
                </c:pt>
              </c:strCache>
            </c:strRef>
          </c:tx>
          <c:spPr>
            <a:solidFill>
              <a:schemeClr val="accent6">
                <a:lumMod val="40000"/>
                <a:lumOff val="60000"/>
              </a:scheme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Data!$CF$7:$CF$66</c:f>
              <c:numCache>
                <c:formatCode>0.0%</c:formatCode>
                <c:ptCount val="38"/>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extLst>
            <c:ext xmlns:c16="http://schemas.microsoft.com/office/drawing/2014/chart" uri="{C3380CC4-5D6E-409C-BE32-E72D297353CC}">
              <c16:uniqueId val="{00000001-118C-44AA-8228-1B6AD43137C4}"/>
            </c:ext>
          </c:extLst>
        </c:ser>
        <c:ser>
          <c:idx val="1"/>
          <c:order val="3"/>
          <c:tx>
            <c:strRef>
              <c:f>Data!$CE$5</c:f>
              <c:strCache>
                <c:ptCount val="1"/>
                <c:pt idx="0">
                  <c:v>Green Range</c:v>
                </c:pt>
              </c:strCache>
            </c:strRef>
          </c:tx>
          <c:spPr>
            <a:solidFill>
              <a:srgbClr val="9BBB59">
                <a:lumMod val="40000"/>
                <a:lumOff val="60000"/>
              </a:srgbClr>
            </a:solidFill>
            <a:ln>
              <a:noFill/>
            </a:ln>
          </c:spPr>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Data!$CE$7:$CE$66</c:f>
              <c:numCache>
                <c:formatCode>0.0%</c:formatCode>
                <c:ptCount val="38"/>
                <c:pt idx="0">
                  <c:v>0.2</c:v>
                </c:pt>
                <c:pt idx="1">
                  <c:v>0.2</c:v>
                </c:pt>
                <c:pt idx="2">
                  <c:v>0.2</c:v>
                </c:pt>
                <c:pt idx="3">
                  <c:v>0.2</c:v>
                </c:pt>
                <c:pt idx="4">
                  <c:v>0.2</c:v>
                </c:pt>
                <c:pt idx="5">
                  <c:v>0.2</c:v>
                </c:pt>
                <c:pt idx="6">
                  <c:v>0.2</c:v>
                </c:pt>
                <c:pt idx="7">
                  <c:v>0.2</c:v>
                </c:pt>
                <c:pt idx="8">
                  <c:v>0.2</c:v>
                </c:pt>
                <c:pt idx="9">
                  <c:v>0.2</c:v>
                </c:pt>
                <c:pt idx="10">
                  <c:v>0.2</c:v>
                </c:pt>
                <c:pt idx="11">
                  <c:v>0.2</c:v>
                </c:pt>
                <c:pt idx="12">
                  <c:v>0.2</c:v>
                </c:pt>
                <c:pt idx="13">
                  <c:v>0.2</c:v>
                </c:pt>
                <c:pt idx="14">
                  <c:v>0.2</c:v>
                </c:pt>
                <c:pt idx="15">
                  <c:v>0.2</c:v>
                </c:pt>
                <c:pt idx="16">
                  <c:v>0.2</c:v>
                </c:pt>
                <c:pt idx="17">
                  <c:v>0.2</c:v>
                </c:pt>
                <c:pt idx="18">
                  <c:v>0.2</c:v>
                </c:pt>
                <c:pt idx="19">
                  <c:v>0.2</c:v>
                </c:pt>
                <c:pt idx="20">
                  <c:v>0.2</c:v>
                </c:pt>
                <c:pt idx="21">
                  <c:v>0.2</c:v>
                </c:pt>
                <c:pt idx="22">
                  <c:v>0.2</c:v>
                </c:pt>
                <c:pt idx="23">
                  <c:v>0.2</c:v>
                </c:pt>
                <c:pt idx="24">
                  <c:v>0.2</c:v>
                </c:pt>
                <c:pt idx="25">
                  <c:v>0.2</c:v>
                </c:pt>
                <c:pt idx="26">
                  <c:v>0.2</c:v>
                </c:pt>
                <c:pt idx="27">
                  <c:v>0.2</c:v>
                </c:pt>
                <c:pt idx="28">
                  <c:v>0.2</c:v>
                </c:pt>
                <c:pt idx="29">
                  <c:v>0.2</c:v>
                </c:pt>
                <c:pt idx="30">
                  <c:v>0.2</c:v>
                </c:pt>
                <c:pt idx="31">
                  <c:v>0.2</c:v>
                </c:pt>
                <c:pt idx="32">
                  <c:v>0.2</c:v>
                </c:pt>
                <c:pt idx="33">
                  <c:v>0.2</c:v>
                </c:pt>
                <c:pt idx="34">
                  <c:v>0.2</c:v>
                </c:pt>
                <c:pt idx="35">
                  <c:v>0.2</c:v>
                </c:pt>
              </c:numCache>
            </c:numRef>
          </c:val>
          <c:extLst>
            <c:ext xmlns:c16="http://schemas.microsoft.com/office/drawing/2014/chart" uri="{C3380CC4-5D6E-409C-BE32-E72D297353CC}">
              <c16:uniqueId val="{00000002-118C-44AA-8228-1B6AD43137C4}"/>
            </c:ext>
          </c:extLst>
        </c:ser>
        <c:dLbls>
          <c:showLegendKey val="0"/>
          <c:showVal val="0"/>
          <c:showCatName val="0"/>
          <c:showSerName val="0"/>
          <c:showPercent val="0"/>
          <c:showBubbleSize val="0"/>
        </c:dLbls>
        <c:axId val="124639104"/>
        <c:axId val="124640640"/>
      </c:areaChart>
      <c:lineChart>
        <c:grouping val="standard"/>
        <c:varyColors val="0"/>
        <c:ser>
          <c:idx val="0"/>
          <c:order val="0"/>
          <c:tx>
            <c:strRef>
              <c:f>Data!$CJ$5</c:f>
              <c:strCache>
                <c:ptCount val="1"/>
                <c:pt idx="0">
                  <c:v>Percentage of Non-Clinical Vacancies recruited to</c:v>
                </c:pt>
              </c:strCache>
            </c:strRef>
          </c:tx>
          <c:spPr>
            <a:ln>
              <a:solidFill>
                <a:schemeClr val="tx1"/>
              </a:solidFill>
            </a:ln>
          </c:spPr>
          <c:dLbls>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Data!$A$19:$A$66</c:f>
              <c:numCache>
                <c:formatCode>mmm\-yy</c:formatCode>
                <c:ptCount val="26"/>
                <c:pt idx="0">
                  <c:v>42826</c:v>
                </c:pt>
                <c:pt idx="1">
                  <c:v>42856</c:v>
                </c:pt>
                <c:pt idx="2">
                  <c:v>42887</c:v>
                </c:pt>
                <c:pt idx="3">
                  <c:v>42917</c:v>
                </c:pt>
                <c:pt idx="4">
                  <c:v>42948</c:v>
                </c:pt>
                <c:pt idx="5">
                  <c:v>42979</c:v>
                </c:pt>
                <c:pt idx="6">
                  <c:v>43009</c:v>
                </c:pt>
                <c:pt idx="7">
                  <c:v>43040</c:v>
                </c:pt>
                <c:pt idx="8">
                  <c:v>43070</c:v>
                </c:pt>
                <c:pt idx="9">
                  <c:v>43101</c:v>
                </c:pt>
                <c:pt idx="10">
                  <c:v>43132</c:v>
                </c:pt>
                <c:pt idx="11">
                  <c:v>43160</c:v>
                </c:pt>
                <c:pt idx="12">
                  <c:v>43191</c:v>
                </c:pt>
                <c:pt idx="13">
                  <c:v>43221</c:v>
                </c:pt>
                <c:pt idx="14">
                  <c:v>43252</c:v>
                </c:pt>
                <c:pt idx="15">
                  <c:v>43282</c:v>
                </c:pt>
                <c:pt idx="16">
                  <c:v>43313</c:v>
                </c:pt>
                <c:pt idx="17">
                  <c:v>43344</c:v>
                </c:pt>
                <c:pt idx="18">
                  <c:v>43374</c:v>
                </c:pt>
                <c:pt idx="19">
                  <c:v>43405</c:v>
                </c:pt>
                <c:pt idx="20">
                  <c:v>43435</c:v>
                </c:pt>
                <c:pt idx="21">
                  <c:v>43466</c:v>
                </c:pt>
                <c:pt idx="22">
                  <c:v>43497</c:v>
                </c:pt>
                <c:pt idx="23">
                  <c:v>43525</c:v>
                </c:pt>
                <c:pt idx="24">
                  <c:v>43556</c:v>
                </c:pt>
                <c:pt idx="25">
                  <c:v>43586</c:v>
                </c:pt>
              </c:numCache>
            </c:numRef>
          </c:cat>
          <c:val>
            <c:numRef>
              <c:f>Data!$CJ$19:$CJ$66</c:f>
              <c:numCache>
                <c:formatCode>General</c:formatCode>
                <c:ptCount val="26"/>
                <c:pt idx="9" formatCode="0.0%">
                  <c:v>0.8</c:v>
                </c:pt>
                <c:pt idx="10" formatCode="0.0%">
                  <c:v>0.66666666666666663</c:v>
                </c:pt>
                <c:pt idx="11" formatCode="0.0%">
                  <c:v>0.66666666666666663</c:v>
                </c:pt>
                <c:pt idx="12" formatCode="0.0%">
                  <c:v>0</c:v>
                </c:pt>
                <c:pt idx="13" formatCode="0.0%">
                  <c:v>0.8</c:v>
                </c:pt>
                <c:pt idx="14" formatCode="0.0%">
                  <c:v>0.83333333333333337</c:v>
                </c:pt>
                <c:pt idx="15" formatCode="0.0%">
                  <c:v>0.66666666666666663</c:v>
                </c:pt>
                <c:pt idx="16" formatCode="0.0%">
                  <c:v>0.8</c:v>
                </c:pt>
                <c:pt idx="17" formatCode="0.0%">
                  <c:v>1</c:v>
                </c:pt>
                <c:pt idx="18" formatCode="0.0%">
                  <c:v>0.7</c:v>
                </c:pt>
                <c:pt idx="19" formatCode="0.0%">
                  <c:v>1</c:v>
                </c:pt>
                <c:pt idx="20" formatCode="0.0%">
                  <c:v>1</c:v>
                </c:pt>
              </c:numCache>
            </c:numRef>
          </c:val>
          <c:smooth val="0"/>
          <c:extLst>
            <c:ext xmlns:c16="http://schemas.microsoft.com/office/drawing/2014/chart" uri="{C3380CC4-5D6E-409C-BE32-E72D297353CC}">
              <c16:uniqueId val="{00000003-118C-44AA-8228-1B6AD43137C4}"/>
            </c:ext>
          </c:extLst>
        </c:ser>
        <c:dLbls>
          <c:showLegendKey val="0"/>
          <c:showVal val="0"/>
          <c:showCatName val="0"/>
          <c:showSerName val="0"/>
          <c:showPercent val="0"/>
          <c:showBubbleSize val="0"/>
        </c:dLbls>
        <c:marker val="1"/>
        <c:smooth val="0"/>
        <c:axId val="124639104"/>
        <c:axId val="124640640"/>
      </c:lineChart>
      <c:dateAx>
        <c:axId val="124639104"/>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24640640"/>
        <c:crosses val="autoZero"/>
        <c:auto val="1"/>
        <c:lblOffset val="100"/>
        <c:baseTimeUnit val="months"/>
      </c:dateAx>
      <c:valAx>
        <c:axId val="124640640"/>
        <c:scaling>
          <c:orientation val="minMax"/>
          <c:max val="1"/>
        </c:scaling>
        <c:delete val="0"/>
        <c:axPos val="l"/>
        <c:numFmt formatCode="0%" sourceLinked="0"/>
        <c:majorTickMark val="out"/>
        <c:minorTickMark val="none"/>
        <c:tickLblPos val="nextTo"/>
        <c:crossAx val="124639104"/>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729489640862571E-2"/>
          <c:y val="7.0156386701662299E-2"/>
          <c:w val="0.92963003684690004"/>
          <c:h val="0.64573490813651346"/>
        </c:manualLayout>
      </c:layout>
      <c:areaChart>
        <c:grouping val="stacked"/>
        <c:varyColors val="0"/>
        <c:ser>
          <c:idx val="0"/>
          <c:order val="1"/>
          <c:tx>
            <c:strRef>
              <c:f>Data!$CZ$5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Data!$CZ$7:$CZ$66</c:f>
              <c:numCache>
                <c:formatCode>0.0%</c:formatCode>
                <c:ptCount val="38"/>
                <c:pt idx="0">
                  <c:v>0.99099999999999999</c:v>
                </c:pt>
                <c:pt idx="1">
                  <c:v>0.99099999999999999</c:v>
                </c:pt>
                <c:pt idx="2">
                  <c:v>0.99099999999999999</c:v>
                </c:pt>
                <c:pt idx="3">
                  <c:v>0.99099999999999999</c:v>
                </c:pt>
                <c:pt idx="4">
                  <c:v>0.99099999999999999</c:v>
                </c:pt>
                <c:pt idx="5">
                  <c:v>0.99099999999999999</c:v>
                </c:pt>
                <c:pt idx="6">
                  <c:v>0.99099999999999999</c:v>
                </c:pt>
                <c:pt idx="7">
                  <c:v>0.99099999999999999</c:v>
                </c:pt>
                <c:pt idx="8">
                  <c:v>0.99099999999999999</c:v>
                </c:pt>
                <c:pt idx="9">
                  <c:v>0.99099999999999999</c:v>
                </c:pt>
                <c:pt idx="10">
                  <c:v>0.99099999999999999</c:v>
                </c:pt>
                <c:pt idx="11">
                  <c:v>0.99099999999999999</c:v>
                </c:pt>
                <c:pt idx="12">
                  <c:v>0.99099999999999999</c:v>
                </c:pt>
                <c:pt idx="13">
                  <c:v>0.99099999999999999</c:v>
                </c:pt>
                <c:pt idx="14">
                  <c:v>0.99099999999999999</c:v>
                </c:pt>
                <c:pt idx="15">
                  <c:v>0.99099999999999999</c:v>
                </c:pt>
                <c:pt idx="16">
                  <c:v>0.99099999999999999</c:v>
                </c:pt>
                <c:pt idx="17">
                  <c:v>0.99099999999999999</c:v>
                </c:pt>
                <c:pt idx="18">
                  <c:v>0.99099999999999999</c:v>
                </c:pt>
                <c:pt idx="19">
                  <c:v>0.99099999999999999</c:v>
                </c:pt>
                <c:pt idx="20">
                  <c:v>0.99099999999999999</c:v>
                </c:pt>
                <c:pt idx="21">
                  <c:v>0.99099999999999999</c:v>
                </c:pt>
                <c:pt idx="22">
                  <c:v>0.99099999999999999</c:v>
                </c:pt>
                <c:pt idx="23">
                  <c:v>0.99099999999999999</c:v>
                </c:pt>
                <c:pt idx="24">
                  <c:v>0.99099999999999999</c:v>
                </c:pt>
                <c:pt idx="25">
                  <c:v>0.99099999999999999</c:v>
                </c:pt>
                <c:pt idx="26">
                  <c:v>0.99099999999999999</c:v>
                </c:pt>
                <c:pt idx="27">
                  <c:v>0.99099999999999999</c:v>
                </c:pt>
                <c:pt idx="28">
                  <c:v>0.99099999999999999</c:v>
                </c:pt>
                <c:pt idx="29">
                  <c:v>0.99099999999999999</c:v>
                </c:pt>
                <c:pt idx="30">
                  <c:v>0.99099999999999999</c:v>
                </c:pt>
                <c:pt idx="31">
                  <c:v>0.99099999999999999</c:v>
                </c:pt>
                <c:pt idx="32">
                  <c:v>0.99099999999999999</c:v>
                </c:pt>
                <c:pt idx="33">
                  <c:v>0.99099999999999999</c:v>
                </c:pt>
                <c:pt idx="34">
                  <c:v>0.99099999999999999</c:v>
                </c:pt>
                <c:pt idx="35">
                  <c:v>0.99099999999999999</c:v>
                </c:pt>
                <c:pt idx="36">
                  <c:v>0.99099999999999999</c:v>
                </c:pt>
                <c:pt idx="37">
                  <c:v>0.99099999999999999</c:v>
                </c:pt>
              </c:numCache>
            </c:numRef>
          </c:val>
          <c:extLst>
            <c:ext xmlns:c16="http://schemas.microsoft.com/office/drawing/2014/chart" uri="{C3380CC4-5D6E-409C-BE32-E72D297353CC}">
              <c16:uniqueId val="{00000000-1D3D-4E69-8257-1BF029CE5540}"/>
            </c:ext>
          </c:extLst>
        </c:ser>
        <c:ser>
          <c:idx val="1"/>
          <c:order val="2"/>
          <c:tx>
            <c:strRef>
              <c:f>Data!$DA$5</c:f>
              <c:strCache>
                <c:ptCount val="1"/>
                <c:pt idx="0">
                  <c:v>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Data!$DA$7:$DA$66</c:f>
              <c:numCache>
                <c:formatCode>0.0%</c:formatCode>
                <c:ptCount val="38"/>
                <c:pt idx="0">
                  <c:v>8.9999999999999993E-3</c:v>
                </c:pt>
                <c:pt idx="1">
                  <c:v>8.9999999999999993E-3</c:v>
                </c:pt>
                <c:pt idx="2">
                  <c:v>8.9999999999999993E-3</c:v>
                </c:pt>
                <c:pt idx="3">
                  <c:v>8.9999999999999993E-3</c:v>
                </c:pt>
                <c:pt idx="4">
                  <c:v>8.9999999999999993E-3</c:v>
                </c:pt>
                <c:pt idx="5">
                  <c:v>8.9999999999999993E-3</c:v>
                </c:pt>
                <c:pt idx="6">
                  <c:v>8.9999999999999993E-3</c:v>
                </c:pt>
                <c:pt idx="7">
                  <c:v>8.9999999999999993E-3</c:v>
                </c:pt>
                <c:pt idx="8">
                  <c:v>8.9999999999999993E-3</c:v>
                </c:pt>
                <c:pt idx="9">
                  <c:v>8.9999999999999993E-3</c:v>
                </c:pt>
                <c:pt idx="10">
                  <c:v>8.9999999999999993E-3</c:v>
                </c:pt>
                <c:pt idx="11">
                  <c:v>8.9999999999999993E-3</c:v>
                </c:pt>
                <c:pt idx="12">
                  <c:v>8.9999999999999993E-3</c:v>
                </c:pt>
                <c:pt idx="13">
                  <c:v>8.9999999999999993E-3</c:v>
                </c:pt>
                <c:pt idx="14">
                  <c:v>8.9999999999999993E-3</c:v>
                </c:pt>
                <c:pt idx="15">
                  <c:v>8.9999999999999993E-3</c:v>
                </c:pt>
                <c:pt idx="16">
                  <c:v>8.9999999999999993E-3</c:v>
                </c:pt>
                <c:pt idx="17">
                  <c:v>8.9999999999999993E-3</c:v>
                </c:pt>
                <c:pt idx="18">
                  <c:v>8.9999999999999993E-3</c:v>
                </c:pt>
                <c:pt idx="19">
                  <c:v>8.9999999999999993E-3</c:v>
                </c:pt>
                <c:pt idx="20">
                  <c:v>8.9999999999999993E-3</c:v>
                </c:pt>
                <c:pt idx="21">
                  <c:v>8.9999999999999993E-3</c:v>
                </c:pt>
                <c:pt idx="22">
                  <c:v>8.9999999999999993E-3</c:v>
                </c:pt>
                <c:pt idx="23">
                  <c:v>8.9999999999999993E-3</c:v>
                </c:pt>
                <c:pt idx="24">
                  <c:v>8.9999999999999993E-3</c:v>
                </c:pt>
                <c:pt idx="25">
                  <c:v>8.9999999999999993E-3</c:v>
                </c:pt>
                <c:pt idx="26">
                  <c:v>8.9999999999999993E-3</c:v>
                </c:pt>
                <c:pt idx="27">
                  <c:v>8.9999999999999993E-3</c:v>
                </c:pt>
                <c:pt idx="28">
                  <c:v>8.9999999999999993E-3</c:v>
                </c:pt>
                <c:pt idx="29">
                  <c:v>8.9999999999999993E-3</c:v>
                </c:pt>
                <c:pt idx="30">
                  <c:v>8.9999999999999993E-3</c:v>
                </c:pt>
                <c:pt idx="31">
                  <c:v>8.9999999999999993E-3</c:v>
                </c:pt>
                <c:pt idx="32">
                  <c:v>8.9999999999999993E-3</c:v>
                </c:pt>
                <c:pt idx="33">
                  <c:v>8.9999999999999993E-3</c:v>
                </c:pt>
                <c:pt idx="34">
                  <c:v>8.9999999999999993E-3</c:v>
                </c:pt>
                <c:pt idx="35">
                  <c:v>8.9999999999999993E-3</c:v>
                </c:pt>
                <c:pt idx="36">
                  <c:v>8.9999999999999993E-3</c:v>
                </c:pt>
                <c:pt idx="37">
                  <c:v>8.9999999999999993E-3</c:v>
                </c:pt>
              </c:numCache>
            </c:numRef>
          </c:val>
          <c:extLst>
            <c:ext xmlns:c16="http://schemas.microsoft.com/office/drawing/2014/chart" uri="{C3380CC4-5D6E-409C-BE32-E72D297353CC}">
              <c16:uniqueId val="{00000001-1D3D-4E69-8257-1BF029CE5540}"/>
            </c:ext>
          </c:extLst>
        </c:ser>
        <c:dLbls>
          <c:showLegendKey val="0"/>
          <c:showVal val="0"/>
          <c:showCatName val="0"/>
          <c:showSerName val="0"/>
          <c:showPercent val="0"/>
          <c:showBubbleSize val="0"/>
        </c:dLbls>
        <c:axId val="119603200"/>
        <c:axId val="119604736"/>
      </c:areaChart>
      <c:lineChart>
        <c:grouping val="standard"/>
        <c:varyColors val="0"/>
        <c:ser>
          <c:idx val="2"/>
          <c:order val="0"/>
          <c:tx>
            <c:strRef>
              <c:f>Data!$CY$5</c:f>
              <c:strCache>
                <c:ptCount val="1"/>
                <c:pt idx="0">
                  <c:v>Percentage of Nursing Revalidations</c:v>
                </c:pt>
              </c:strCache>
            </c:strRef>
          </c:tx>
          <c:spPr>
            <a:ln>
              <a:solidFill>
                <a:schemeClr val="tx1"/>
              </a:solidFill>
            </a:ln>
          </c:spPr>
          <c:marker>
            <c:symbol val="diamond"/>
            <c:size val="7"/>
            <c:spPr>
              <a:solidFill>
                <a:schemeClr val="accent1"/>
              </a:solidFill>
            </c:spPr>
          </c:marker>
          <c:dPt>
            <c:idx val="24"/>
            <c:marker>
              <c:symbol val="none"/>
            </c:marker>
            <c:bubble3D val="0"/>
            <c:extLst>
              <c:ext xmlns:c16="http://schemas.microsoft.com/office/drawing/2014/chart" uri="{C3380CC4-5D6E-409C-BE32-E72D297353CC}">
                <c16:uniqueId val="{00000002-1D3D-4E69-8257-1BF029CE5540}"/>
              </c:ext>
            </c:extLst>
          </c:dPt>
          <c:dPt>
            <c:idx val="25"/>
            <c:marker>
              <c:symbol val="none"/>
            </c:marker>
            <c:bubble3D val="0"/>
            <c:extLst>
              <c:ext xmlns:c16="http://schemas.microsoft.com/office/drawing/2014/chart" uri="{C3380CC4-5D6E-409C-BE32-E72D297353CC}">
                <c16:uniqueId val="{00000003-1D3D-4E69-8257-1BF029CE5540}"/>
              </c:ext>
            </c:extLst>
          </c:dPt>
          <c:dLbls>
            <c:numFmt formatCode="0.0%" sourceLinked="0"/>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Data!$CY$7:$CY$66</c:f>
              <c:numCache>
                <c:formatCode>0.0%</c:formatCode>
                <c:ptCount val="3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6">
                  <c:v>1</c:v>
                </c:pt>
                <c:pt idx="29">
                  <c:v>1</c:v>
                </c:pt>
                <c:pt idx="32">
                  <c:v>1</c:v>
                </c:pt>
                <c:pt idx="35">
                  <c:v>1</c:v>
                </c:pt>
              </c:numCache>
            </c:numRef>
          </c:val>
          <c:smooth val="0"/>
          <c:extLst>
            <c:ext xmlns:c16="http://schemas.microsoft.com/office/drawing/2014/chart" uri="{C3380CC4-5D6E-409C-BE32-E72D297353CC}">
              <c16:uniqueId val="{00000004-1D3D-4E69-8257-1BF029CE5540}"/>
            </c:ext>
          </c:extLst>
        </c:ser>
        <c:dLbls>
          <c:showLegendKey val="0"/>
          <c:showVal val="0"/>
          <c:showCatName val="0"/>
          <c:showSerName val="0"/>
          <c:showPercent val="0"/>
          <c:showBubbleSize val="0"/>
        </c:dLbls>
        <c:marker val="1"/>
        <c:smooth val="0"/>
        <c:axId val="119603200"/>
        <c:axId val="119604736"/>
      </c:lineChart>
      <c:dateAx>
        <c:axId val="119603200"/>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19604736"/>
        <c:crosses val="autoZero"/>
        <c:auto val="1"/>
        <c:lblOffset val="100"/>
        <c:baseTimeUnit val="months"/>
      </c:dateAx>
      <c:valAx>
        <c:axId val="119604736"/>
        <c:scaling>
          <c:orientation val="minMax"/>
          <c:max val="1"/>
          <c:min val="0.9"/>
        </c:scaling>
        <c:delete val="0"/>
        <c:axPos val="l"/>
        <c:numFmt formatCode="0%" sourceLinked="0"/>
        <c:majorTickMark val="out"/>
        <c:minorTickMark val="none"/>
        <c:tickLblPos val="nextTo"/>
        <c:crossAx val="119603200"/>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3793257050184E-2"/>
          <c:y val="7.0156386701662299E-2"/>
          <c:w val="0.92963003684690004"/>
          <c:h val="0.64573490813651402"/>
        </c:manualLayout>
      </c:layout>
      <c:areaChart>
        <c:grouping val="stacked"/>
        <c:varyColors val="0"/>
        <c:ser>
          <c:idx val="1"/>
          <c:order val="0"/>
          <c:tx>
            <c:strRef>
              <c:f>Data!$DR$5</c:f>
              <c:strCache>
                <c:ptCount val="1"/>
                <c:pt idx="0">
                  <c:v>Red Range</c:v>
                </c:pt>
              </c:strCache>
            </c:strRef>
          </c:tx>
          <c:spPr>
            <a:solidFill>
              <a:schemeClr val="accent2">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(Data!$DR$9,Data!$DR$12,Data!$DR$15,Data!$DR$18,Data!$DR$21,Data!$DR$24,Data!$DR$27,Data!$DR$30,Data!$DR$33,Data!$DR$36,Data!$DR$39,Data!$DR$42)</c:f>
              <c:numCache>
                <c:formatCode>0.0%</c:formatCode>
                <c:ptCount val="12"/>
                <c:pt idx="0">
                  <c:v>0.93</c:v>
                </c:pt>
                <c:pt idx="1">
                  <c:v>0.93</c:v>
                </c:pt>
                <c:pt idx="2">
                  <c:v>0.93</c:v>
                </c:pt>
                <c:pt idx="3">
                  <c:v>0.93</c:v>
                </c:pt>
                <c:pt idx="4">
                  <c:v>0.93</c:v>
                </c:pt>
                <c:pt idx="5">
                  <c:v>0.93</c:v>
                </c:pt>
                <c:pt idx="6">
                  <c:v>0.93</c:v>
                </c:pt>
                <c:pt idx="7">
                  <c:v>0.93</c:v>
                </c:pt>
                <c:pt idx="8">
                  <c:v>0.93</c:v>
                </c:pt>
                <c:pt idx="9">
                  <c:v>0.93</c:v>
                </c:pt>
                <c:pt idx="10">
                  <c:v>0.93</c:v>
                </c:pt>
                <c:pt idx="11">
                  <c:v>0.93</c:v>
                </c:pt>
              </c:numCache>
            </c:numRef>
          </c:val>
          <c:extLst>
            <c:ext xmlns:c16="http://schemas.microsoft.com/office/drawing/2014/chart" uri="{C3380CC4-5D6E-409C-BE32-E72D297353CC}">
              <c16:uniqueId val="{00000000-23DB-4D09-8DEE-E9FF08D00DA8}"/>
            </c:ext>
          </c:extLst>
        </c:ser>
        <c:ser>
          <c:idx val="0"/>
          <c:order val="2"/>
          <c:tx>
            <c:strRef>
              <c:f>Data!$DQ$5</c:f>
              <c:strCache>
                <c:ptCount val="1"/>
                <c:pt idx="0">
                  <c:v>Amber Range</c:v>
                </c:pt>
              </c:strCache>
            </c:strRef>
          </c:tx>
          <c:spPr>
            <a:solidFill>
              <a:schemeClr val="accent6">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Data!$DQ$7:$DQ$42</c:f>
              <c:numCache>
                <c:formatCode>0.0%</c:formatCode>
                <c:ptCount val="36"/>
                <c:pt idx="0">
                  <c:v>0.02</c:v>
                </c:pt>
                <c:pt idx="1">
                  <c:v>0.02</c:v>
                </c:pt>
                <c:pt idx="2">
                  <c:v>0.02</c:v>
                </c:pt>
                <c:pt idx="3">
                  <c:v>0.02</c:v>
                </c:pt>
                <c:pt idx="4">
                  <c:v>0.02</c:v>
                </c:pt>
                <c:pt idx="5">
                  <c:v>0.02</c:v>
                </c:pt>
                <c:pt idx="6">
                  <c:v>0.02</c:v>
                </c:pt>
                <c:pt idx="7">
                  <c:v>0.02</c:v>
                </c:pt>
                <c:pt idx="8">
                  <c:v>0.02</c:v>
                </c:pt>
                <c:pt idx="9">
                  <c:v>0.02</c:v>
                </c:pt>
                <c:pt idx="10">
                  <c:v>0.02</c:v>
                </c:pt>
                <c:pt idx="11">
                  <c:v>0.02</c:v>
                </c:pt>
                <c:pt idx="12">
                  <c:v>0.02</c:v>
                </c:pt>
                <c:pt idx="13">
                  <c:v>0.02</c:v>
                </c:pt>
                <c:pt idx="14">
                  <c:v>0.02</c:v>
                </c:pt>
                <c:pt idx="15">
                  <c:v>0.02</c:v>
                </c:pt>
                <c:pt idx="16">
                  <c:v>0.02</c:v>
                </c:pt>
                <c:pt idx="17">
                  <c:v>0.02</c:v>
                </c:pt>
                <c:pt idx="18">
                  <c:v>0.02</c:v>
                </c:pt>
                <c:pt idx="19">
                  <c:v>0.02</c:v>
                </c:pt>
                <c:pt idx="20">
                  <c:v>0.02</c:v>
                </c:pt>
                <c:pt idx="21">
                  <c:v>0.02</c:v>
                </c:pt>
                <c:pt idx="22">
                  <c:v>0.02</c:v>
                </c:pt>
                <c:pt idx="23">
                  <c:v>0.02</c:v>
                </c:pt>
                <c:pt idx="24">
                  <c:v>0.02</c:v>
                </c:pt>
                <c:pt idx="25">
                  <c:v>0.02</c:v>
                </c:pt>
                <c:pt idx="26">
                  <c:v>0.02</c:v>
                </c:pt>
                <c:pt idx="27">
                  <c:v>0.02</c:v>
                </c:pt>
                <c:pt idx="28">
                  <c:v>0.02</c:v>
                </c:pt>
                <c:pt idx="29">
                  <c:v>0.02</c:v>
                </c:pt>
                <c:pt idx="30">
                  <c:v>0.02</c:v>
                </c:pt>
                <c:pt idx="31">
                  <c:v>0.02</c:v>
                </c:pt>
                <c:pt idx="32">
                  <c:v>0.02</c:v>
                </c:pt>
                <c:pt idx="33">
                  <c:v>0.02</c:v>
                </c:pt>
                <c:pt idx="34">
                  <c:v>0.02</c:v>
                </c:pt>
                <c:pt idx="35">
                  <c:v>0.02</c:v>
                </c:pt>
              </c:numCache>
            </c:numRef>
          </c:val>
          <c:extLst>
            <c:ext xmlns:c16="http://schemas.microsoft.com/office/drawing/2014/chart" uri="{C3380CC4-5D6E-409C-BE32-E72D297353CC}">
              <c16:uniqueId val="{00000001-23DB-4D09-8DEE-E9FF08D00DA8}"/>
            </c:ext>
          </c:extLst>
        </c:ser>
        <c:ser>
          <c:idx val="3"/>
          <c:order val="3"/>
          <c:tx>
            <c:strRef>
              <c:f>Data!$DP$5</c:f>
              <c:strCache>
                <c:ptCount val="1"/>
                <c:pt idx="0">
                  <c:v>Green Range</c:v>
                </c:pt>
              </c:strCache>
            </c:strRef>
          </c:tx>
          <c:spPr>
            <a:solidFill>
              <a:schemeClr val="accent3">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Data!$DP$7:$DP$42</c:f>
              <c:numCache>
                <c:formatCode>0.0%</c:formatCode>
                <c:ptCount val="36"/>
                <c:pt idx="0">
                  <c:v>0.05</c:v>
                </c:pt>
                <c:pt idx="1">
                  <c:v>0.05</c:v>
                </c:pt>
                <c:pt idx="2">
                  <c:v>0.05</c:v>
                </c:pt>
                <c:pt idx="3">
                  <c:v>0.05</c:v>
                </c:pt>
                <c:pt idx="4">
                  <c:v>0.05</c:v>
                </c:pt>
                <c:pt idx="5">
                  <c:v>0.05</c:v>
                </c:pt>
                <c:pt idx="6">
                  <c:v>0.05</c:v>
                </c:pt>
                <c:pt idx="7">
                  <c:v>0.05</c:v>
                </c:pt>
                <c:pt idx="8">
                  <c:v>0.05</c:v>
                </c:pt>
                <c:pt idx="9">
                  <c:v>0.05</c:v>
                </c:pt>
                <c:pt idx="10">
                  <c:v>0.05</c:v>
                </c:pt>
                <c:pt idx="11">
                  <c:v>0.05</c:v>
                </c:pt>
                <c:pt idx="12">
                  <c:v>0.05</c:v>
                </c:pt>
                <c:pt idx="13">
                  <c:v>0.05</c:v>
                </c:pt>
                <c:pt idx="14">
                  <c:v>0.05</c:v>
                </c:pt>
                <c:pt idx="15">
                  <c:v>0.05</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numCache>
            </c:numRef>
          </c:val>
          <c:extLst>
            <c:ext xmlns:c16="http://schemas.microsoft.com/office/drawing/2014/chart" uri="{C3380CC4-5D6E-409C-BE32-E72D297353CC}">
              <c16:uniqueId val="{00000002-23DB-4D09-8DEE-E9FF08D00DA8}"/>
            </c:ext>
          </c:extLst>
        </c:ser>
        <c:dLbls>
          <c:showLegendKey val="0"/>
          <c:showVal val="0"/>
          <c:showCatName val="0"/>
          <c:showSerName val="0"/>
          <c:showPercent val="0"/>
          <c:showBubbleSize val="0"/>
        </c:dLbls>
        <c:axId val="124782464"/>
        <c:axId val="124784000"/>
      </c:areaChart>
      <c:lineChart>
        <c:grouping val="standard"/>
        <c:varyColors val="0"/>
        <c:ser>
          <c:idx val="2"/>
          <c:order val="1"/>
          <c:tx>
            <c:strRef>
              <c:f>Data!$DO$5</c:f>
              <c:strCache>
                <c:ptCount val="1"/>
                <c:pt idx="0">
                  <c:v>e-health system availability</c:v>
                </c:pt>
              </c:strCache>
            </c:strRef>
          </c:tx>
          <c:spPr>
            <a:ln>
              <a:solidFill>
                <a:schemeClr val="tx1"/>
              </a:solidFill>
            </a:ln>
          </c:spPr>
          <c:marker>
            <c:symbol val="diamond"/>
            <c:size val="7"/>
            <c:spPr>
              <a:solidFill>
                <a:srgbClr val="4F81BD"/>
              </a:solidFill>
              <a:ln>
                <a:solidFill>
                  <a:schemeClr val="accent1"/>
                </a:solidFill>
              </a:ln>
            </c:spPr>
          </c:marker>
          <c:dLbls>
            <c:numFmt formatCode="0.0%" sourceLinked="0"/>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(Data!$DO$9,Data!$DO$12,Data!$DO$15,Data!$DO$18,Data!$DO$21,Data!$DO$24,Data!$DO$27,Data!$DO$30,Data!$DO$33,Data!$DO$36,Data!$DO$39,Data!$DO$42)</c:f>
              <c:numCache>
                <c:formatCode>0%</c:formatCode>
                <c:ptCount val="12"/>
                <c:pt idx="0">
                  <c:v>0.98</c:v>
                </c:pt>
                <c:pt idx="1">
                  <c:v>0.99</c:v>
                </c:pt>
                <c:pt idx="2">
                  <c:v>0.98</c:v>
                </c:pt>
                <c:pt idx="3">
                  <c:v>0.99</c:v>
                </c:pt>
                <c:pt idx="4">
                  <c:v>0.98</c:v>
                </c:pt>
                <c:pt idx="5">
                  <c:v>0.98</c:v>
                </c:pt>
                <c:pt idx="6">
                  <c:v>0.98</c:v>
                </c:pt>
                <c:pt idx="7">
                  <c:v>0.98</c:v>
                </c:pt>
                <c:pt idx="8">
                  <c:v>0.98</c:v>
                </c:pt>
                <c:pt idx="9">
                  <c:v>1</c:v>
                </c:pt>
                <c:pt idx="10">
                  <c:v>0.99</c:v>
                </c:pt>
                <c:pt idx="11">
                  <c:v>1</c:v>
                </c:pt>
              </c:numCache>
            </c:numRef>
          </c:val>
          <c:smooth val="0"/>
          <c:extLst>
            <c:ext xmlns:c16="http://schemas.microsoft.com/office/drawing/2014/chart" uri="{C3380CC4-5D6E-409C-BE32-E72D297353CC}">
              <c16:uniqueId val="{00000003-23DB-4D09-8DEE-E9FF08D00DA8}"/>
            </c:ext>
          </c:extLst>
        </c:ser>
        <c:dLbls>
          <c:showLegendKey val="0"/>
          <c:showVal val="0"/>
          <c:showCatName val="0"/>
          <c:showSerName val="0"/>
          <c:showPercent val="0"/>
          <c:showBubbleSize val="0"/>
        </c:dLbls>
        <c:marker val="1"/>
        <c:smooth val="0"/>
        <c:axId val="124782464"/>
        <c:axId val="124784000"/>
      </c:lineChart>
      <c:dateAx>
        <c:axId val="124782464"/>
        <c:scaling>
          <c:orientation val="minMax"/>
        </c:scaling>
        <c:delete val="0"/>
        <c:axPos val="b"/>
        <c:numFmt formatCode="mmm\-yy" sourceLinked="1"/>
        <c:majorTickMark val="out"/>
        <c:minorTickMark val="none"/>
        <c:tickLblPos val="low"/>
        <c:txPr>
          <a:bodyPr rot="-5400000" vert="horz"/>
          <a:lstStyle/>
          <a:p>
            <a:pPr>
              <a:defRPr/>
            </a:pPr>
            <a:endParaRPr lang="en-US"/>
          </a:p>
        </c:txPr>
        <c:crossAx val="124784000"/>
        <c:crosses val="autoZero"/>
        <c:auto val="1"/>
        <c:lblOffset val="100"/>
        <c:baseTimeUnit val="months"/>
      </c:dateAx>
      <c:valAx>
        <c:axId val="124784000"/>
        <c:scaling>
          <c:orientation val="minMax"/>
          <c:max val="1"/>
        </c:scaling>
        <c:delete val="0"/>
        <c:axPos val="l"/>
        <c:numFmt formatCode="0%" sourceLinked="0"/>
        <c:majorTickMark val="out"/>
        <c:minorTickMark val="none"/>
        <c:tickLblPos val="nextTo"/>
        <c:crossAx val="124782464"/>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93793257050184E-2"/>
          <c:y val="7.0156386701662299E-2"/>
          <c:w val="0.92963003684690004"/>
          <c:h val="0.64573490813651546"/>
        </c:manualLayout>
      </c:layout>
      <c:areaChart>
        <c:grouping val="stacked"/>
        <c:varyColors val="0"/>
        <c:ser>
          <c:idx val="1"/>
          <c:order val="1"/>
          <c:tx>
            <c:strRef>
              <c:f>Data!$EQ$5</c:f>
              <c:strCache>
                <c:ptCount val="1"/>
                <c:pt idx="0">
                  <c:v>Red Range</c:v>
                </c:pt>
              </c:strCache>
            </c:strRef>
          </c:tx>
          <c:spPr>
            <a:solidFill>
              <a:schemeClr val="accent2">
                <a:lumMod val="40000"/>
                <a:lumOff val="60000"/>
              </a:schemeClr>
            </a:solidFill>
            <a:ln>
              <a:noFill/>
            </a:ln>
          </c:spPr>
          <c:val>
            <c:numRef>
              <c:f>Data!$EQ$7:$EQ$42</c:f>
              <c:numCache>
                <c:formatCode>0.0%</c:formatCode>
                <c:ptCount val="36"/>
                <c:pt idx="0">
                  <c:v>0.95</c:v>
                </c:pt>
                <c:pt idx="1">
                  <c:v>0.95</c:v>
                </c:pt>
                <c:pt idx="2">
                  <c:v>0.95</c:v>
                </c:pt>
                <c:pt idx="3">
                  <c:v>0.95</c:v>
                </c:pt>
                <c:pt idx="4">
                  <c:v>0.95</c:v>
                </c:pt>
                <c:pt idx="5">
                  <c:v>0.95</c:v>
                </c:pt>
                <c:pt idx="6">
                  <c:v>0.95</c:v>
                </c:pt>
                <c:pt idx="7">
                  <c:v>0.95</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pt idx="26">
                  <c:v>0.95</c:v>
                </c:pt>
                <c:pt idx="27">
                  <c:v>0.95</c:v>
                </c:pt>
                <c:pt idx="28">
                  <c:v>0.95</c:v>
                </c:pt>
                <c:pt idx="29">
                  <c:v>0.95</c:v>
                </c:pt>
                <c:pt idx="30">
                  <c:v>0.95</c:v>
                </c:pt>
                <c:pt idx="31">
                  <c:v>0.95</c:v>
                </c:pt>
                <c:pt idx="32">
                  <c:v>0.95</c:v>
                </c:pt>
                <c:pt idx="33">
                  <c:v>0.95</c:v>
                </c:pt>
                <c:pt idx="34">
                  <c:v>0.95</c:v>
                </c:pt>
                <c:pt idx="35">
                  <c:v>0.95</c:v>
                </c:pt>
              </c:numCache>
            </c:numRef>
          </c:val>
          <c:extLst>
            <c:ext xmlns:c16="http://schemas.microsoft.com/office/drawing/2014/chart" uri="{C3380CC4-5D6E-409C-BE32-E72D297353CC}">
              <c16:uniqueId val="{00000000-086C-4200-8F14-409388BB78FF}"/>
            </c:ext>
          </c:extLst>
        </c:ser>
        <c:ser>
          <c:idx val="3"/>
          <c:order val="2"/>
          <c:tx>
            <c:strRef>
              <c:f>Data!$EP$5</c:f>
              <c:strCache>
                <c:ptCount val="1"/>
                <c:pt idx="0">
                  <c:v>Amber Range</c:v>
                </c:pt>
              </c:strCache>
            </c:strRef>
          </c:tx>
          <c:spPr>
            <a:solidFill>
              <a:schemeClr val="accent6">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Data!$EP$7:$EP$42</c:f>
              <c:numCache>
                <c:formatCode>0.0%</c:formatCode>
                <c:ptCount val="36"/>
                <c:pt idx="0">
                  <c:v>4.1000000000000002E-2</c:v>
                </c:pt>
                <c:pt idx="1">
                  <c:v>4.1000000000000002E-2</c:v>
                </c:pt>
                <c:pt idx="2">
                  <c:v>4.1000000000000002E-2</c:v>
                </c:pt>
                <c:pt idx="3">
                  <c:v>4.1000000000000002E-2</c:v>
                </c:pt>
                <c:pt idx="4">
                  <c:v>4.1000000000000002E-2</c:v>
                </c:pt>
                <c:pt idx="5">
                  <c:v>4.1000000000000002E-2</c:v>
                </c:pt>
                <c:pt idx="6">
                  <c:v>4.1000000000000002E-2</c:v>
                </c:pt>
                <c:pt idx="7">
                  <c:v>4.1000000000000002E-2</c:v>
                </c:pt>
                <c:pt idx="8">
                  <c:v>4.1000000000000002E-2</c:v>
                </c:pt>
                <c:pt idx="9">
                  <c:v>4.1000000000000002E-2</c:v>
                </c:pt>
                <c:pt idx="10">
                  <c:v>4.1000000000000002E-2</c:v>
                </c:pt>
                <c:pt idx="11">
                  <c:v>4.1000000000000002E-2</c:v>
                </c:pt>
                <c:pt idx="12">
                  <c:v>4.1000000000000002E-2</c:v>
                </c:pt>
                <c:pt idx="13">
                  <c:v>4.1000000000000002E-2</c:v>
                </c:pt>
                <c:pt idx="14">
                  <c:v>4.1000000000000002E-2</c:v>
                </c:pt>
                <c:pt idx="15">
                  <c:v>4.1000000000000002E-2</c:v>
                </c:pt>
                <c:pt idx="16">
                  <c:v>4.1000000000000002E-2</c:v>
                </c:pt>
                <c:pt idx="17">
                  <c:v>4.1000000000000002E-2</c:v>
                </c:pt>
                <c:pt idx="18">
                  <c:v>4.1000000000000002E-2</c:v>
                </c:pt>
                <c:pt idx="19">
                  <c:v>4.1000000000000002E-2</c:v>
                </c:pt>
                <c:pt idx="20">
                  <c:v>4.1000000000000002E-2</c:v>
                </c:pt>
                <c:pt idx="21">
                  <c:v>4.1000000000000002E-2</c:v>
                </c:pt>
                <c:pt idx="22">
                  <c:v>4.1000000000000002E-2</c:v>
                </c:pt>
                <c:pt idx="23">
                  <c:v>4.1000000000000002E-2</c:v>
                </c:pt>
                <c:pt idx="24">
                  <c:v>4.1000000000000002E-2</c:v>
                </c:pt>
                <c:pt idx="25">
                  <c:v>4.1000000000000002E-2</c:v>
                </c:pt>
                <c:pt idx="26">
                  <c:v>4.1000000000000002E-2</c:v>
                </c:pt>
                <c:pt idx="27">
                  <c:v>4.1000000000000002E-2</c:v>
                </c:pt>
                <c:pt idx="28">
                  <c:v>4.1000000000000002E-2</c:v>
                </c:pt>
                <c:pt idx="29">
                  <c:v>4.1000000000000002E-2</c:v>
                </c:pt>
                <c:pt idx="30">
                  <c:v>4.1000000000000002E-2</c:v>
                </c:pt>
                <c:pt idx="31">
                  <c:v>4.1000000000000002E-2</c:v>
                </c:pt>
                <c:pt idx="32">
                  <c:v>4.1000000000000002E-2</c:v>
                </c:pt>
                <c:pt idx="33">
                  <c:v>4.1000000000000002E-2</c:v>
                </c:pt>
                <c:pt idx="34">
                  <c:v>4.1000000000000002E-2</c:v>
                </c:pt>
                <c:pt idx="35">
                  <c:v>4.1000000000000002E-2</c:v>
                </c:pt>
              </c:numCache>
            </c:numRef>
          </c:val>
          <c:extLst>
            <c:ext xmlns:c16="http://schemas.microsoft.com/office/drawing/2014/chart" uri="{C3380CC4-5D6E-409C-BE32-E72D297353CC}">
              <c16:uniqueId val="{00000001-086C-4200-8F14-409388BB78FF}"/>
            </c:ext>
          </c:extLst>
        </c:ser>
        <c:ser>
          <c:idx val="0"/>
          <c:order val="3"/>
          <c:tx>
            <c:strRef>
              <c:f>Data!$EO$5</c:f>
              <c:strCache>
                <c:ptCount val="1"/>
                <c:pt idx="0">
                  <c:v>Green Range</c:v>
                </c:pt>
              </c:strCache>
            </c:strRef>
          </c:tx>
          <c:spPr>
            <a:solidFill>
              <a:schemeClr val="accent3">
                <a:lumMod val="40000"/>
                <a:lumOff val="60000"/>
              </a:schemeClr>
            </a:solidFill>
            <a:ln>
              <a:noFill/>
            </a:ln>
          </c:spPr>
          <c:cat>
            <c:numRef>
              <c:f>Data!$A$7:$A$42</c:f>
              <c:numCache>
                <c:formatCode>mmm\-yy</c:formatCode>
                <c:ptCount val="36"/>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numCache>
            </c:numRef>
          </c:cat>
          <c:val>
            <c:numRef>
              <c:f>Data!$EO$7:$EO$42</c:f>
              <c:numCache>
                <c:formatCode>0.0%</c:formatCode>
                <c:ptCount val="36"/>
                <c:pt idx="0">
                  <c:v>8.9999999999999993E-3</c:v>
                </c:pt>
                <c:pt idx="1">
                  <c:v>8.9999999999999993E-3</c:v>
                </c:pt>
                <c:pt idx="2">
                  <c:v>8.9999999999999993E-3</c:v>
                </c:pt>
                <c:pt idx="3">
                  <c:v>8.9999999999999993E-3</c:v>
                </c:pt>
                <c:pt idx="4">
                  <c:v>8.9999999999999993E-3</c:v>
                </c:pt>
                <c:pt idx="5">
                  <c:v>8.9999999999999993E-3</c:v>
                </c:pt>
                <c:pt idx="6">
                  <c:v>8.9999999999999993E-3</c:v>
                </c:pt>
                <c:pt idx="7">
                  <c:v>8.9999999999999993E-3</c:v>
                </c:pt>
                <c:pt idx="8">
                  <c:v>8.9999999999999993E-3</c:v>
                </c:pt>
                <c:pt idx="9">
                  <c:v>8.9999999999999993E-3</c:v>
                </c:pt>
                <c:pt idx="10">
                  <c:v>8.9999999999999993E-3</c:v>
                </c:pt>
                <c:pt idx="11">
                  <c:v>8.9999999999999993E-3</c:v>
                </c:pt>
                <c:pt idx="12">
                  <c:v>8.9999999999999993E-3</c:v>
                </c:pt>
                <c:pt idx="13">
                  <c:v>8.9999999999999993E-3</c:v>
                </c:pt>
                <c:pt idx="14">
                  <c:v>8.9999999999999993E-3</c:v>
                </c:pt>
                <c:pt idx="15">
                  <c:v>8.9999999999999993E-3</c:v>
                </c:pt>
                <c:pt idx="16">
                  <c:v>8.9999999999999993E-3</c:v>
                </c:pt>
                <c:pt idx="17">
                  <c:v>8.9999999999999993E-3</c:v>
                </c:pt>
                <c:pt idx="18">
                  <c:v>8.9999999999999993E-3</c:v>
                </c:pt>
                <c:pt idx="19">
                  <c:v>8.9999999999999993E-3</c:v>
                </c:pt>
                <c:pt idx="20">
                  <c:v>8.9999999999999993E-3</c:v>
                </c:pt>
                <c:pt idx="21">
                  <c:v>8.9999999999999993E-3</c:v>
                </c:pt>
                <c:pt idx="22">
                  <c:v>8.9999999999999993E-3</c:v>
                </c:pt>
                <c:pt idx="23">
                  <c:v>8.9999999999999993E-3</c:v>
                </c:pt>
                <c:pt idx="24">
                  <c:v>8.9999999999999993E-3</c:v>
                </c:pt>
                <c:pt idx="25">
                  <c:v>8.9999999999999993E-3</c:v>
                </c:pt>
                <c:pt idx="26">
                  <c:v>8.9999999999999993E-3</c:v>
                </c:pt>
                <c:pt idx="27">
                  <c:v>8.9999999999999993E-3</c:v>
                </c:pt>
                <c:pt idx="28">
                  <c:v>8.9999999999999993E-3</c:v>
                </c:pt>
                <c:pt idx="29">
                  <c:v>8.9999999999999993E-3</c:v>
                </c:pt>
                <c:pt idx="30">
                  <c:v>8.9999999999999993E-3</c:v>
                </c:pt>
                <c:pt idx="31">
                  <c:v>8.9999999999999993E-3</c:v>
                </c:pt>
                <c:pt idx="32">
                  <c:v>8.9999999999999993E-3</c:v>
                </c:pt>
                <c:pt idx="33">
                  <c:v>8.9999999999999993E-3</c:v>
                </c:pt>
                <c:pt idx="34">
                  <c:v>8.9999999999999993E-3</c:v>
                </c:pt>
                <c:pt idx="35">
                  <c:v>8.9999999999999993E-3</c:v>
                </c:pt>
              </c:numCache>
            </c:numRef>
          </c:val>
          <c:extLst>
            <c:ext xmlns:c16="http://schemas.microsoft.com/office/drawing/2014/chart" uri="{C3380CC4-5D6E-409C-BE32-E72D297353CC}">
              <c16:uniqueId val="{00000002-086C-4200-8F14-409388BB78FF}"/>
            </c:ext>
          </c:extLst>
        </c:ser>
        <c:dLbls>
          <c:showLegendKey val="0"/>
          <c:showVal val="0"/>
          <c:showCatName val="0"/>
          <c:showSerName val="0"/>
          <c:showPercent val="0"/>
          <c:showBubbleSize val="0"/>
        </c:dLbls>
        <c:axId val="124842752"/>
        <c:axId val="124844288"/>
      </c:areaChart>
      <c:lineChart>
        <c:grouping val="standard"/>
        <c:varyColors val="0"/>
        <c:ser>
          <c:idx val="2"/>
          <c:order val="0"/>
          <c:tx>
            <c:strRef>
              <c:f>Data!$EN$5</c:f>
              <c:strCache>
                <c:ptCount val="1"/>
                <c:pt idx="0">
                  <c:v>Waiting List Audit </c:v>
                </c:pt>
              </c:strCache>
            </c:strRef>
          </c:tx>
          <c:spPr>
            <a:ln>
              <a:solidFill>
                <a:schemeClr val="tx1"/>
              </a:solidFill>
            </a:ln>
          </c:spPr>
          <c:marker>
            <c:symbol val="diamond"/>
            <c:size val="7"/>
            <c:spPr>
              <a:solidFill>
                <a:schemeClr val="accent1"/>
              </a:solidFill>
              <a:ln>
                <a:solidFill>
                  <a:schemeClr val="accent1"/>
                </a:solidFill>
              </a:ln>
            </c:spPr>
          </c:marker>
          <c:dLbls>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Data!$A$7:$A$30</c:f>
              <c:numCache>
                <c:formatCode>mmm\-yy</c:formatCode>
                <c:ptCount val="24"/>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numCache>
            </c:numRef>
          </c:cat>
          <c:val>
            <c:numRef>
              <c:f>Data!$EN$7:$EN$42</c:f>
              <c:numCache>
                <c:formatCode>0.0%</c:formatCode>
                <c:ptCount val="3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0.88200000000000001</c:v>
                </c:pt>
                <c:pt idx="20">
                  <c:v>1</c:v>
                </c:pt>
                <c:pt idx="21">
                  <c:v>1</c:v>
                </c:pt>
                <c:pt idx="22">
                  <c:v>1</c:v>
                </c:pt>
                <c:pt idx="23">
                  <c:v>1</c:v>
                </c:pt>
                <c:pt idx="26">
                  <c:v>1</c:v>
                </c:pt>
                <c:pt idx="29">
                  <c:v>1</c:v>
                </c:pt>
                <c:pt idx="32">
                  <c:v>1</c:v>
                </c:pt>
                <c:pt idx="35">
                  <c:v>1</c:v>
                </c:pt>
              </c:numCache>
            </c:numRef>
          </c:val>
          <c:smooth val="0"/>
          <c:extLst>
            <c:ext xmlns:c16="http://schemas.microsoft.com/office/drawing/2014/chart" uri="{C3380CC4-5D6E-409C-BE32-E72D297353CC}">
              <c16:uniqueId val="{00000003-086C-4200-8F14-409388BB78FF}"/>
            </c:ext>
          </c:extLst>
        </c:ser>
        <c:dLbls>
          <c:showLegendKey val="0"/>
          <c:showVal val="0"/>
          <c:showCatName val="0"/>
          <c:showSerName val="0"/>
          <c:showPercent val="0"/>
          <c:showBubbleSize val="0"/>
        </c:dLbls>
        <c:marker val="1"/>
        <c:smooth val="0"/>
        <c:axId val="124842752"/>
        <c:axId val="124844288"/>
      </c:lineChart>
      <c:catAx>
        <c:axId val="124842752"/>
        <c:scaling>
          <c:orientation val="minMax"/>
        </c:scaling>
        <c:delete val="0"/>
        <c:axPos val="b"/>
        <c:numFmt formatCode="mmm\-yy" sourceLinked="1"/>
        <c:majorTickMark val="out"/>
        <c:minorTickMark val="none"/>
        <c:tickLblPos val="low"/>
        <c:txPr>
          <a:bodyPr rot="-5400000" vert="horz"/>
          <a:lstStyle/>
          <a:p>
            <a:pPr>
              <a:defRPr/>
            </a:pPr>
            <a:endParaRPr lang="en-US"/>
          </a:p>
        </c:txPr>
        <c:crossAx val="124844288"/>
        <c:crosses val="autoZero"/>
        <c:auto val="1"/>
        <c:lblAlgn val="ctr"/>
        <c:lblOffset val="100"/>
        <c:noMultiLvlLbl val="0"/>
      </c:catAx>
      <c:valAx>
        <c:axId val="124844288"/>
        <c:scaling>
          <c:orientation val="minMax"/>
          <c:max val="1"/>
        </c:scaling>
        <c:delete val="0"/>
        <c:axPos val="l"/>
        <c:numFmt formatCode="0%" sourceLinked="0"/>
        <c:majorTickMark val="out"/>
        <c:minorTickMark val="none"/>
        <c:tickLblPos val="nextTo"/>
        <c:crossAx val="124842752"/>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911703682120291E-2"/>
          <c:y val="6.0421875836949003E-2"/>
          <c:w val="0.9476922839520886"/>
          <c:h val="0.75678361895942481"/>
        </c:manualLayout>
      </c:layout>
      <c:areaChart>
        <c:grouping val="stacked"/>
        <c:varyColors val="0"/>
        <c:ser>
          <c:idx val="2"/>
          <c:order val="1"/>
          <c:tx>
            <c:strRef>
              <c:f>Data!$LQ$5</c:f>
              <c:strCache>
                <c:ptCount val="1"/>
                <c:pt idx="0">
                  <c:v>Red Range</c:v>
                </c:pt>
              </c:strCache>
            </c:strRef>
          </c:tx>
          <c:spPr>
            <a:solidFill>
              <a:schemeClr val="accent2">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(Data!$LQ$9,Data!$LQ$12,Data!$LQ$15,Data!$LQ$18,Data!$LQ$21,Data!$LQ$24,Data!$LQ$27,Data!$LQ$30,Data!$LQ$33,Data!$LQ$36,Data!$LQ$39,Data!$LQ$42)</c:f>
              <c:numCache>
                <c:formatCode>0.0%</c:formatCode>
                <c:ptCount val="12"/>
                <c:pt idx="0">
                  <c:v>0.6</c:v>
                </c:pt>
                <c:pt idx="1">
                  <c:v>0.6</c:v>
                </c:pt>
                <c:pt idx="2">
                  <c:v>0.6</c:v>
                </c:pt>
                <c:pt idx="3">
                  <c:v>0.6</c:v>
                </c:pt>
                <c:pt idx="4">
                  <c:v>0.6</c:v>
                </c:pt>
                <c:pt idx="5">
                  <c:v>0.6</c:v>
                </c:pt>
                <c:pt idx="6">
                  <c:v>0.6</c:v>
                </c:pt>
                <c:pt idx="7">
                  <c:v>0.6</c:v>
                </c:pt>
                <c:pt idx="8">
                  <c:v>0.6</c:v>
                </c:pt>
                <c:pt idx="9">
                  <c:v>0.6</c:v>
                </c:pt>
                <c:pt idx="10">
                  <c:v>0.6</c:v>
                </c:pt>
                <c:pt idx="11">
                  <c:v>0.6</c:v>
                </c:pt>
              </c:numCache>
            </c:numRef>
          </c:val>
          <c:extLst>
            <c:ext xmlns:c16="http://schemas.microsoft.com/office/drawing/2014/chart" uri="{C3380CC4-5D6E-409C-BE32-E72D297353CC}">
              <c16:uniqueId val="{00000000-E29E-43CC-9496-2C8C19A0B13C}"/>
            </c:ext>
          </c:extLst>
        </c:ser>
        <c:ser>
          <c:idx val="1"/>
          <c:order val="2"/>
          <c:tx>
            <c:strRef>
              <c:f>Data!$LR$5</c:f>
              <c:strCache>
                <c:ptCount val="1"/>
                <c:pt idx="0">
                  <c:v>Amber Range</c:v>
                </c:pt>
              </c:strCache>
            </c:strRef>
          </c:tx>
          <c:spPr>
            <a:solidFill>
              <a:schemeClr val="accent6">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(Data!$LR$9,Data!$LR$12,Data!$LR$15,Data!$LR$18,Data!$LR$21,Data!$LR$24,Data!$LR$27,Data!$LR$30,Data!$LR$33,Data!$LR$36,Data!$LR$39,Data!$LR$42)</c:f>
              <c:numCache>
                <c:formatCode>0.0%</c:formatCode>
                <c:ptCount val="12"/>
                <c:pt idx="0">
                  <c:v>0.25</c:v>
                </c:pt>
                <c:pt idx="1">
                  <c:v>0.25</c:v>
                </c:pt>
                <c:pt idx="2">
                  <c:v>0.25</c:v>
                </c:pt>
                <c:pt idx="3">
                  <c:v>0.25</c:v>
                </c:pt>
                <c:pt idx="4">
                  <c:v>0.25</c:v>
                </c:pt>
                <c:pt idx="5">
                  <c:v>0.25</c:v>
                </c:pt>
                <c:pt idx="6">
                  <c:v>0.25</c:v>
                </c:pt>
                <c:pt idx="7">
                  <c:v>0.25</c:v>
                </c:pt>
                <c:pt idx="8">
                  <c:v>0.25</c:v>
                </c:pt>
                <c:pt idx="9">
                  <c:v>0.25</c:v>
                </c:pt>
                <c:pt idx="10">
                  <c:v>0.25</c:v>
                </c:pt>
                <c:pt idx="11">
                  <c:v>0.25</c:v>
                </c:pt>
              </c:numCache>
            </c:numRef>
          </c:val>
          <c:extLst>
            <c:ext xmlns:c16="http://schemas.microsoft.com/office/drawing/2014/chart" uri="{C3380CC4-5D6E-409C-BE32-E72D297353CC}">
              <c16:uniqueId val="{00000001-E29E-43CC-9496-2C8C19A0B13C}"/>
            </c:ext>
          </c:extLst>
        </c:ser>
        <c:ser>
          <c:idx val="3"/>
          <c:order val="3"/>
          <c:tx>
            <c:strRef>
              <c:f>Data!$LS$5</c:f>
              <c:strCache>
                <c:ptCount val="1"/>
                <c:pt idx="0">
                  <c:v>Green Range</c:v>
                </c:pt>
              </c:strCache>
            </c:strRef>
          </c:tx>
          <c:spPr>
            <a:solidFill>
              <a:schemeClr val="accent3">
                <a:lumMod val="40000"/>
                <a:lumOff val="60000"/>
              </a:schemeClr>
            </a:solidFill>
            <a:ln>
              <a:noFill/>
            </a:ln>
          </c:spPr>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(Data!$LS$9,Data!$LS$12,Data!$LS$15,Data!$LS$18,Data!$LS$21,Data!$LS$24,Data!$LS$27,Data!$LS$30,Data!$LS$33,Data!$LS$36,Data!$LS$39,Data!$LS$42)</c:f>
              <c:numCache>
                <c:formatCode>0.0%</c:formatCode>
                <c:ptCount val="12"/>
                <c:pt idx="0">
                  <c:v>0.15</c:v>
                </c:pt>
                <c:pt idx="1">
                  <c:v>0.15</c:v>
                </c:pt>
                <c:pt idx="2">
                  <c:v>0.15</c:v>
                </c:pt>
                <c:pt idx="3">
                  <c:v>0.15</c:v>
                </c:pt>
                <c:pt idx="4">
                  <c:v>0.15</c:v>
                </c:pt>
                <c:pt idx="5">
                  <c:v>0.15</c:v>
                </c:pt>
                <c:pt idx="6">
                  <c:v>0.15</c:v>
                </c:pt>
                <c:pt idx="7">
                  <c:v>0.15</c:v>
                </c:pt>
                <c:pt idx="8">
                  <c:v>0.15</c:v>
                </c:pt>
                <c:pt idx="9">
                  <c:v>0.15</c:v>
                </c:pt>
                <c:pt idx="10">
                  <c:v>0.15</c:v>
                </c:pt>
                <c:pt idx="11">
                  <c:v>0.15</c:v>
                </c:pt>
              </c:numCache>
            </c:numRef>
          </c:val>
          <c:extLst>
            <c:ext xmlns:c16="http://schemas.microsoft.com/office/drawing/2014/chart" uri="{C3380CC4-5D6E-409C-BE32-E72D297353CC}">
              <c16:uniqueId val="{00000002-E29E-43CC-9496-2C8C19A0B13C}"/>
            </c:ext>
          </c:extLst>
        </c:ser>
        <c:dLbls>
          <c:showLegendKey val="0"/>
          <c:showVal val="0"/>
          <c:showCatName val="0"/>
          <c:showSerName val="0"/>
          <c:showPercent val="0"/>
          <c:showBubbleSize val="0"/>
        </c:dLbls>
        <c:axId val="124881536"/>
        <c:axId val="124903808"/>
      </c:areaChart>
      <c:lineChart>
        <c:grouping val="standard"/>
        <c:varyColors val="0"/>
        <c:ser>
          <c:idx val="0"/>
          <c:order val="0"/>
          <c:tx>
            <c:strRef>
              <c:f>Data!$LP$5</c:f>
              <c:strCache>
                <c:ptCount val="1"/>
                <c:pt idx="0">
                  <c:v>% actual recruitment to closed projects</c:v>
                </c:pt>
              </c:strCache>
            </c:strRef>
          </c:tx>
          <c:spPr>
            <a:ln>
              <a:solidFill>
                <a:schemeClr val="tx1"/>
              </a:solidFill>
            </a:ln>
          </c:spPr>
          <c:dLbls>
            <c:numFmt formatCode="0.0%" sourceLinked="0"/>
            <c:spPr>
              <a:noFill/>
              <a:ln>
                <a:noFill/>
              </a:ln>
              <a:effectLst/>
            </c:spPr>
            <c:txPr>
              <a:bodyPr rot="-5400000" vert="horz"/>
              <a:lstStyle/>
              <a:p>
                <a:pPr>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(Data!$A$9,Data!$A$12,Data!$A$15,Data!$A$18,Data!$A$21,Data!$A$24,Data!$A$27,Data!$A$30,Data!$A$33,Data!$A$36,Data!$A$39,Data!$A$42)</c:f>
              <c:numCache>
                <c:formatCode>mmm\-yy</c:formatCode>
                <c:ptCount val="12"/>
                <c:pt idx="0">
                  <c:v>42522</c:v>
                </c:pt>
                <c:pt idx="1">
                  <c:v>42614</c:v>
                </c:pt>
                <c:pt idx="2">
                  <c:v>42705</c:v>
                </c:pt>
                <c:pt idx="3">
                  <c:v>42795</c:v>
                </c:pt>
                <c:pt idx="4">
                  <c:v>42887</c:v>
                </c:pt>
                <c:pt idx="5">
                  <c:v>42979</c:v>
                </c:pt>
                <c:pt idx="6">
                  <c:v>43070</c:v>
                </c:pt>
                <c:pt idx="7">
                  <c:v>43160</c:v>
                </c:pt>
                <c:pt idx="8">
                  <c:v>43252</c:v>
                </c:pt>
                <c:pt idx="9">
                  <c:v>43344</c:v>
                </c:pt>
                <c:pt idx="10">
                  <c:v>43435</c:v>
                </c:pt>
                <c:pt idx="11">
                  <c:v>43525</c:v>
                </c:pt>
              </c:numCache>
            </c:numRef>
          </c:cat>
          <c:val>
            <c:numRef>
              <c:f>(Data!$LP$9,Data!$LP$12,Data!$LP$15,Data!$LP$18,Data!$LP$21,Data!$LP$24,Data!$LP$27,Data!$LP$30,Data!$LP$33,Data!$LP$36,Data!$LP$39,Data!$LP$42)</c:f>
              <c:numCache>
                <c:formatCode>0.0%</c:formatCode>
                <c:ptCount val="12"/>
                <c:pt idx="0">
                  <c:v>0.67</c:v>
                </c:pt>
                <c:pt idx="1">
                  <c:v>0</c:v>
                </c:pt>
                <c:pt idx="2">
                  <c:v>0.67</c:v>
                </c:pt>
                <c:pt idx="3">
                  <c:v>0</c:v>
                </c:pt>
                <c:pt idx="4">
                  <c:v>0.5</c:v>
                </c:pt>
                <c:pt idx="5">
                  <c:v>1</c:v>
                </c:pt>
                <c:pt idx="6">
                  <c:v>0.25</c:v>
                </c:pt>
                <c:pt idx="7">
                  <c:v>0.5</c:v>
                </c:pt>
                <c:pt idx="8">
                  <c:v>1</c:v>
                </c:pt>
                <c:pt idx="9">
                  <c:v>0.5</c:v>
                </c:pt>
                <c:pt idx="10">
                  <c:v>0.33</c:v>
                </c:pt>
                <c:pt idx="11">
                  <c:v>0.4</c:v>
                </c:pt>
              </c:numCache>
            </c:numRef>
          </c:val>
          <c:smooth val="0"/>
          <c:extLst>
            <c:ext xmlns:c16="http://schemas.microsoft.com/office/drawing/2014/chart" uri="{C3380CC4-5D6E-409C-BE32-E72D297353CC}">
              <c16:uniqueId val="{00000003-E29E-43CC-9496-2C8C19A0B13C}"/>
            </c:ext>
          </c:extLst>
        </c:ser>
        <c:dLbls>
          <c:showLegendKey val="0"/>
          <c:showVal val="0"/>
          <c:showCatName val="0"/>
          <c:showSerName val="0"/>
          <c:showPercent val="0"/>
          <c:showBubbleSize val="0"/>
        </c:dLbls>
        <c:marker val="1"/>
        <c:smooth val="0"/>
        <c:axId val="124881536"/>
        <c:axId val="124903808"/>
      </c:lineChart>
      <c:dateAx>
        <c:axId val="124881536"/>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24903808"/>
        <c:crosses val="autoZero"/>
        <c:auto val="1"/>
        <c:lblOffset val="100"/>
        <c:baseTimeUnit val="months"/>
      </c:dateAx>
      <c:valAx>
        <c:axId val="124903808"/>
        <c:scaling>
          <c:orientation val="minMax"/>
          <c:max val="1"/>
          <c:min val="0"/>
        </c:scaling>
        <c:delete val="0"/>
        <c:axPos val="l"/>
        <c:numFmt formatCode="0%" sourceLinked="0"/>
        <c:majorTickMark val="out"/>
        <c:minorTickMark val="none"/>
        <c:tickLblPos val="nextTo"/>
        <c:crossAx val="124881536"/>
        <c:crosses val="autoZero"/>
        <c:crossBetween val="between"/>
      </c:valAx>
      <c:spPr>
        <a:noFill/>
        <a:ln w="25400">
          <a:noFill/>
        </a:ln>
      </c:spPr>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16293264094104E-2"/>
          <c:y val="7.7100831146107524E-2"/>
          <c:w val="0.92963003684690004"/>
          <c:h val="0.66351286089238848"/>
        </c:manualLayout>
      </c:layout>
      <c:areaChart>
        <c:grouping val="stacked"/>
        <c:varyColors val="0"/>
        <c:ser>
          <c:idx val="1"/>
          <c:order val="0"/>
          <c:tx>
            <c:strRef>
              <c:f>Data!$AU$5</c:f>
              <c:strCache>
                <c:ptCount val="1"/>
                <c:pt idx="0">
                  <c:v>Green Threshold</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Data!$AU$7:$AU$66</c:f>
              <c:numCache>
                <c:formatCode>General</c:formatCode>
                <c:ptCount val="38"/>
                <c:pt idx="0">
                  <c:v>0.12</c:v>
                </c:pt>
                <c:pt idx="1">
                  <c:v>0.12</c:v>
                </c:pt>
                <c:pt idx="2">
                  <c:v>0.12</c:v>
                </c:pt>
                <c:pt idx="3">
                  <c:v>0.12</c:v>
                </c:pt>
                <c:pt idx="4">
                  <c:v>0.12</c:v>
                </c:pt>
                <c:pt idx="5">
                  <c:v>0.12</c:v>
                </c:pt>
                <c:pt idx="6">
                  <c:v>0.12</c:v>
                </c:pt>
                <c:pt idx="7">
                  <c:v>0.12</c:v>
                </c:pt>
                <c:pt idx="8">
                  <c:v>0.12</c:v>
                </c:pt>
                <c:pt idx="9">
                  <c:v>0.12</c:v>
                </c:pt>
                <c:pt idx="10">
                  <c:v>0.12</c:v>
                </c:pt>
                <c:pt idx="11">
                  <c:v>0.12</c:v>
                </c:pt>
                <c:pt idx="12">
                  <c:v>0.12</c:v>
                </c:pt>
                <c:pt idx="13">
                  <c:v>0.12</c:v>
                </c:pt>
                <c:pt idx="14">
                  <c:v>0.12</c:v>
                </c:pt>
                <c:pt idx="15">
                  <c:v>0.12</c:v>
                </c:pt>
                <c:pt idx="16">
                  <c:v>0.12</c:v>
                </c:pt>
                <c:pt idx="17">
                  <c:v>0.12</c:v>
                </c:pt>
                <c:pt idx="18">
                  <c:v>0.12</c:v>
                </c:pt>
                <c:pt idx="19">
                  <c:v>0.12</c:v>
                </c:pt>
                <c:pt idx="20">
                  <c:v>0.12</c:v>
                </c:pt>
                <c:pt idx="21">
                  <c:v>0.12</c:v>
                </c:pt>
                <c:pt idx="22">
                  <c:v>0.12</c:v>
                </c:pt>
                <c:pt idx="23">
                  <c:v>0.12</c:v>
                </c:pt>
                <c:pt idx="24">
                  <c:v>0.12</c:v>
                </c:pt>
                <c:pt idx="25">
                  <c:v>0.12</c:v>
                </c:pt>
                <c:pt idx="26">
                  <c:v>0.12</c:v>
                </c:pt>
                <c:pt idx="27">
                  <c:v>0.12</c:v>
                </c:pt>
                <c:pt idx="28">
                  <c:v>0.12</c:v>
                </c:pt>
                <c:pt idx="29">
                  <c:v>0.12</c:v>
                </c:pt>
                <c:pt idx="30">
                  <c:v>0.12</c:v>
                </c:pt>
                <c:pt idx="31">
                  <c:v>0.12</c:v>
                </c:pt>
                <c:pt idx="32">
                  <c:v>0.12</c:v>
                </c:pt>
                <c:pt idx="33">
                  <c:v>0.12</c:v>
                </c:pt>
                <c:pt idx="34">
                  <c:v>0.12</c:v>
                </c:pt>
                <c:pt idx="35">
                  <c:v>0.12</c:v>
                </c:pt>
                <c:pt idx="36">
                  <c:v>0.12</c:v>
                </c:pt>
                <c:pt idx="37">
                  <c:v>0.12</c:v>
                </c:pt>
              </c:numCache>
            </c:numRef>
          </c:val>
          <c:extLst>
            <c:ext xmlns:c16="http://schemas.microsoft.com/office/drawing/2014/chart" uri="{C3380CC4-5D6E-409C-BE32-E72D297353CC}">
              <c16:uniqueId val="{00000000-75B1-4B66-88CA-00568E28C1D3}"/>
            </c:ext>
          </c:extLst>
        </c:ser>
        <c:ser>
          <c:idx val="3"/>
          <c:order val="2"/>
          <c:tx>
            <c:strRef>
              <c:f>Data!$AT$5</c:f>
              <c:strCache>
                <c:ptCount val="1"/>
                <c:pt idx="0">
                  <c:v>Amber Range</c:v>
                </c:pt>
              </c:strCache>
            </c:strRef>
          </c:tx>
          <c:spPr>
            <a:solidFill>
              <a:schemeClr val="accent6">
                <a:lumMod val="40000"/>
                <a:lumOff val="60000"/>
              </a:schemeClr>
            </a:solidFill>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Data!$AT$7:$AT$66</c:f>
              <c:numCache>
                <c:formatCode>General</c:formatCode>
                <c:ptCount val="38"/>
                <c:pt idx="0">
                  <c:v>0.12</c:v>
                </c:pt>
                <c:pt idx="1">
                  <c:v>0.12</c:v>
                </c:pt>
                <c:pt idx="2">
                  <c:v>0.12</c:v>
                </c:pt>
                <c:pt idx="3">
                  <c:v>0.12</c:v>
                </c:pt>
                <c:pt idx="4">
                  <c:v>0.12</c:v>
                </c:pt>
                <c:pt idx="5">
                  <c:v>0.12</c:v>
                </c:pt>
                <c:pt idx="6">
                  <c:v>0.12</c:v>
                </c:pt>
                <c:pt idx="7">
                  <c:v>0.12</c:v>
                </c:pt>
                <c:pt idx="8">
                  <c:v>0.12</c:v>
                </c:pt>
                <c:pt idx="9">
                  <c:v>0.12</c:v>
                </c:pt>
                <c:pt idx="10">
                  <c:v>0.12</c:v>
                </c:pt>
                <c:pt idx="11">
                  <c:v>0.12</c:v>
                </c:pt>
                <c:pt idx="12">
                  <c:v>0.12</c:v>
                </c:pt>
                <c:pt idx="13">
                  <c:v>0.12</c:v>
                </c:pt>
                <c:pt idx="14">
                  <c:v>0.12</c:v>
                </c:pt>
                <c:pt idx="15">
                  <c:v>0.12</c:v>
                </c:pt>
                <c:pt idx="16">
                  <c:v>0.12</c:v>
                </c:pt>
                <c:pt idx="17">
                  <c:v>0.12</c:v>
                </c:pt>
                <c:pt idx="18">
                  <c:v>0.12</c:v>
                </c:pt>
                <c:pt idx="19">
                  <c:v>0.12</c:v>
                </c:pt>
                <c:pt idx="20">
                  <c:v>0.12</c:v>
                </c:pt>
                <c:pt idx="21">
                  <c:v>0.12</c:v>
                </c:pt>
                <c:pt idx="22">
                  <c:v>0.12</c:v>
                </c:pt>
                <c:pt idx="23">
                  <c:v>0.12</c:v>
                </c:pt>
                <c:pt idx="24">
                  <c:v>0.12</c:v>
                </c:pt>
                <c:pt idx="25">
                  <c:v>0.12</c:v>
                </c:pt>
                <c:pt idx="26">
                  <c:v>0.12</c:v>
                </c:pt>
                <c:pt idx="27">
                  <c:v>0.12</c:v>
                </c:pt>
                <c:pt idx="28">
                  <c:v>0.12</c:v>
                </c:pt>
                <c:pt idx="29">
                  <c:v>0.12</c:v>
                </c:pt>
                <c:pt idx="30">
                  <c:v>0.12</c:v>
                </c:pt>
                <c:pt idx="31">
                  <c:v>0.12</c:v>
                </c:pt>
                <c:pt idx="32">
                  <c:v>0.12</c:v>
                </c:pt>
                <c:pt idx="33">
                  <c:v>0.12</c:v>
                </c:pt>
                <c:pt idx="34">
                  <c:v>0.12</c:v>
                </c:pt>
                <c:pt idx="35">
                  <c:v>0.12</c:v>
                </c:pt>
                <c:pt idx="36">
                  <c:v>0.12</c:v>
                </c:pt>
                <c:pt idx="37">
                  <c:v>0.12</c:v>
                </c:pt>
              </c:numCache>
            </c:numRef>
          </c:val>
          <c:extLst>
            <c:ext xmlns:c16="http://schemas.microsoft.com/office/drawing/2014/chart" uri="{C3380CC4-5D6E-409C-BE32-E72D297353CC}">
              <c16:uniqueId val="{00000001-75B1-4B66-88CA-00568E28C1D3}"/>
            </c:ext>
          </c:extLst>
        </c:ser>
        <c:ser>
          <c:idx val="2"/>
          <c:order val="3"/>
          <c:tx>
            <c:strRef>
              <c:f>Data!$AS$5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Data!$AS$7:$AS$66</c:f>
              <c:numCache>
                <c:formatCode>General</c:formatCode>
                <c:ptCount val="38"/>
                <c:pt idx="0">
                  <c:v>0.28000000000000003</c:v>
                </c:pt>
                <c:pt idx="1">
                  <c:v>0.28000000000000003</c:v>
                </c:pt>
                <c:pt idx="2">
                  <c:v>0.28000000000000003</c:v>
                </c:pt>
                <c:pt idx="3">
                  <c:v>0.28000000000000003</c:v>
                </c:pt>
                <c:pt idx="4">
                  <c:v>0.28000000000000003</c:v>
                </c:pt>
                <c:pt idx="5">
                  <c:v>0.28000000000000003</c:v>
                </c:pt>
                <c:pt idx="6">
                  <c:v>0.28000000000000003</c:v>
                </c:pt>
                <c:pt idx="7">
                  <c:v>0.28000000000000003</c:v>
                </c:pt>
                <c:pt idx="8">
                  <c:v>0.28000000000000003</c:v>
                </c:pt>
                <c:pt idx="9">
                  <c:v>0.28000000000000003</c:v>
                </c:pt>
                <c:pt idx="10">
                  <c:v>0.28000000000000003</c:v>
                </c:pt>
                <c:pt idx="11">
                  <c:v>0.28000000000000003</c:v>
                </c:pt>
                <c:pt idx="12">
                  <c:v>0.28000000000000003</c:v>
                </c:pt>
                <c:pt idx="13">
                  <c:v>0.28000000000000003</c:v>
                </c:pt>
                <c:pt idx="14">
                  <c:v>0.28000000000000003</c:v>
                </c:pt>
                <c:pt idx="15">
                  <c:v>0.28000000000000003</c:v>
                </c:pt>
                <c:pt idx="16">
                  <c:v>0.28000000000000003</c:v>
                </c:pt>
                <c:pt idx="17">
                  <c:v>0.28000000000000003</c:v>
                </c:pt>
                <c:pt idx="18">
                  <c:v>0.28000000000000003</c:v>
                </c:pt>
                <c:pt idx="19">
                  <c:v>0.28000000000000003</c:v>
                </c:pt>
                <c:pt idx="20">
                  <c:v>0.28000000000000003</c:v>
                </c:pt>
                <c:pt idx="21">
                  <c:v>0.28000000000000003</c:v>
                </c:pt>
                <c:pt idx="22">
                  <c:v>0.28000000000000003</c:v>
                </c:pt>
                <c:pt idx="23">
                  <c:v>0.28000000000000003</c:v>
                </c:pt>
                <c:pt idx="24">
                  <c:v>0.28000000000000003</c:v>
                </c:pt>
                <c:pt idx="25">
                  <c:v>0.28000000000000003</c:v>
                </c:pt>
                <c:pt idx="26">
                  <c:v>0.28000000000000003</c:v>
                </c:pt>
                <c:pt idx="27">
                  <c:v>0.28000000000000003</c:v>
                </c:pt>
                <c:pt idx="28">
                  <c:v>0.28000000000000003</c:v>
                </c:pt>
                <c:pt idx="29">
                  <c:v>0.28000000000000003</c:v>
                </c:pt>
                <c:pt idx="30">
                  <c:v>0.28000000000000003</c:v>
                </c:pt>
                <c:pt idx="31">
                  <c:v>0.28000000000000003</c:v>
                </c:pt>
                <c:pt idx="32">
                  <c:v>0.28000000000000003</c:v>
                </c:pt>
                <c:pt idx="33">
                  <c:v>0.28000000000000003</c:v>
                </c:pt>
                <c:pt idx="34">
                  <c:v>0.28000000000000003</c:v>
                </c:pt>
                <c:pt idx="35">
                  <c:v>0.28000000000000003</c:v>
                </c:pt>
                <c:pt idx="36">
                  <c:v>0.28000000000000003</c:v>
                </c:pt>
                <c:pt idx="37">
                  <c:v>0.28000000000000003</c:v>
                </c:pt>
              </c:numCache>
            </c:numRef>
          </c:val>
          <c:extLst>
            <c:ext xmlns:c16="http://schemas.microsoft.com/office/drawing/2014/chart" uri="{C3380CC4-5D6E-409C-BE32-E72D297353CC}">
              <c16:uniqueId val="{00000002-75B1-4B66-88CA-00568E28C1D3}"/>
            </c:ext>
          </c:extLst>
        </c:ser>
        <c:dLbls>
          <c:showLegendKey val="0"/>
          <c:showVal val="0"/>
          <c:showCatName val="0"/>
          <c:showSerName val="0"/>
          <c:showPercent val="0"/>
          <c:showBubbleSize val="0"/>
        </c:dLbls>
        <c:axId val="102544128"/>
        <c:axId val="102545664"/>
      </c:areaChart>
      <c:lineChart>
        <c:grouping val="standard"/>
        <c:varyColors val="0"/>
        <c:ser>
          <c:idx val="0"/>
          <c:order val="1"/>
          <c:tx>
            <c:strRef>
              <c:f>Data!$AR$5</c:f>
              <c:strCache>
                <c:ptCount val="1"/>
                <c:pt idx="0">
                  <c:v>rate per 1000 occupied bed days</c:v>
                </c:pt>
              </c:strCache>
            </c:strRef>
          </c:tx>
          <c:spPr>
            <a:ln>
              <a:solidFill>
                <a:schemeClr val="tx1"/>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Data!$AR$7:$AR$66</c:f>
              <c:numCache>
                <c:formatCode>General</c:formatCode>
                <c:ptCount val="38"/>
                <c:pt idx="2">
                  <c:v>0.08</c:v>
                </c:pt>
                <c:pt idx="5">
                  <c:v>0.16</c:v>
                </c:pt>
                <c:pt idx="8">
                  <c:v>0.08</c:v>
                </c:pt>
                <c:pt idx="11">
                  <c:v>0.34</c:v>
                </c:pt>
                <c:pt idx="14">
                  <c:v>0.08</c:v>
                </c:pt>
                <c:pt idx="17">
                  <c:v>0.34</c:v>
                </c:pt>
                <c:pt idx="20">
                  <c:v>0.24</c:v>
                </c:pt>
                <c:pt idx="23">
                  <c:v>0.34</c:v>
                </c:pt>
                <c:pt idx="26">
                  <c:v>0.08</c:v>
                </c:pt>
                <c:pt idx="29" formatCode="0">
                  <c:v>0</c:v>
                </c:pt>
                <c:pt idx="32" formatCode="0.00">
                  <c:v>0.25</c:v>
                </c:pt>
                <c:pt idx="35">
                  <c:v>0.17</c:v>
                </c:pt>
                <c:pt idx="36">
                  <c:v>0</c:v>
                </c:pt>
              </c:numCache>
            </c:numRef>
          </c:val>
          <c:smooth val="0"/>
          <c:extLst>
            <c:ext xmlns:c16="http://schemas.microsoft.com/office/drawing/2014/chart" uri="{C3380CC4-5D6E-409C-BE32-E72D297353CC}">
              <c16:uniqueId val="{00000003-75B1-4B66-88CA-00568E28C1D3}"/>
            </c:ext>
          </c:extLst>
        </c:ser>
        <c:dLbls>
          <c:showLegendKey val="0"/>
          <c:showVal val="0"/>
          <c:showCatName val="0"/>
          <c:showSerName val="0"/>
          <c:showPercent val="0"/>
          <c:showBubbleSize val="0"/>
        </c:dLbls>
        <c:marker val="1"/>
        <c:smooth val="0"/>
        <c:axId val="102544128"/>
        <c:axId val="102545664"/>
      </c:lineChart>
      <c:dateAx>
        <c:axId val="102544128"/>
        <c:scaling>
          <c:orientation val="minMax"/>
        </c:scaling>
        <c:delete val="0"/>
        <c:axPos val="b"/>
        <c:numFmt formatCode="mmm\-yy" sourceLinked="1"/>
        <c:majorTickMark val="out"/>
        <c:minorTickMark val="none"/>
        <c:tickLblPos val="nextTo"/>
        <c:txPr>
          <a:bodyPr rot="-5400000" vert="horz"/>
          <a:lstStyle/>
          <a:p>
            <a:pPr>
              <a:defRPr sz="900"/>
            </a:pPr>
            <a:endParaRPr lang="en-US"/>
          </a:p>
        </c:txPr>
        <c:crossAx val="102545664"/>
        <c:crosses val="autoZero"/>
        <c:auto val="1"/>
        <c:lblOffset val="100"/>
        <c:baseTimeUnit val="months"/>
      </c:dateAx>
      <c:valAx>
        <c:axId val="102545664"/>
        <c:scaling>
          <c:orientation val="minMax"/>
          <c:max val="0.4"/>
        </c:scaling>
        <c:delete val="0"/>
        <c:axPos val="l"/>
        <c:numFmt formatCode="#,##0.00" sourceLinked="0"/>
        <c:majorTickMark val="out"/>
        <c:minorTickMark val="none"/>
        <c:tickLblPos val="nextTo"/>
        <c:crossAx val="102544128"/>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16293264094104E-2"/>
          <c:y val="7.7100831146107524E-2"/>
          <c:w val="0.92963003684690004"/>
          <c:h val="0.66351286089238848"/>
        </c:manualLayout>
      </c:layout>
      <c:areaChart>
        <c:grouping val="stacked"/>
        <c:varyColors val="0"/>
        <c:ser>
          <c:idx val="1"/>
          <c:order val="0"/>
          <c:tx>
            <c:strRef>
              <c:f>Data!$BA$5</c:f>
              <c:strCache>
                <c:ptCount val="1"/>
                <c:pt idx="0">
                  <c:v>Green Threshold</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Data!$BA$7:$BA$66</c:f>
              <c:numCache>
                <c:formatCode>General</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0-4BE3-4BAA-B4E2-01C29E1CF489}"/>
            </c:ext>
          </c:extLst>
        </c:ser>
        <c:ser>
          <c:idx val="3"/>
          <c:order val="2"/>
          <c:tx>
            <c:strRef>
              <c:f>Data!$AY$5</c:f>
              <c:strCache>
                <c:ptCount val="1"/>
                <c:pt idx="0">
                  <c:v>Amber Range</c:v>
                </c:pt>
              </c:strCache>
            </c:strRef>
          </c:tx>
          <c:spPr>
            <a:solidFill>
              <a:srgbClr val="F79646">
                <a:lumMod val="40000"/>
                <a:lumOff val="60000"/>
              </a:srgbClr>
            </a:solidFill>
          </c:spPr>
          <c:val>
            <c:numRef>
              <c:f>Data!$AY$7:$AY$66</c:f>
              <c:numCache>
                <c:formatCode>General</c:formatCode>
                <c:ptCount val="38"/>
                <c:pt idx="0">
                  <c:v>0.22</c:v>
                </c:pt>
                <c:pt idx="1">
                  <c:v>0.22</c:v>
                </c:pt>
                <c:pt idx="2">
                  <c:v>0.22</c:v>
                </c:pt>
                <c:pt idx="3">
                  <c:v>0.22</c:v>
                </c:pt>
                <c:pt idx="4">
                  <c:v>0.22</c:v>
                </c:pt>
                <c:pt idx="5">
                  <c:v>0.22</c:v>
                </c:pt>
                <c:pt idx="6">
                  <c:v>0.22</c:v>
                </c:pt>
                <c:pt idx="7">
                  <c:v>0.22</c:v>
                </c:pt>
                <c:pt idx="8">
                  <c:v>0.22</c:v>
                </c:pt>
                <c:pt idx="9">
                  <c:v>0.22</c:v>
                </c:pt>
                <c:pt idx="10">
                  <c:v>0.22</c:v>
                </c:pt>
                <c:pt idx="11">
                  <c:v>0.22</c:v>
                </c:pt>
                <c:pt idx="12">
                  <c:v>0.22</c:v>
                </c:pt>
                <c:pt idx="13">
                  <c:v>0.22</c:v>
                </c:pt>
                <c:pt idx="14">
                  <c:v>0.22</c:v>
                </c:pt>
                <c:pt idx="15">
                  <c:v>0.22</c:v>
                </c:pt>
                <c:pt idx="16">
                  <c:v>0.22</c:v>
                </c:pt>
                <c:pt idx="17">
                  <c:v>0.22</c:v>
                </c:pt>
                <c:pt idx="18">
                  <c:v>0.22</c:v>
                </c:pt>
                <c:pt idx="19">
                  <c:v>0.22</c:v>
                </c:pt>
                <c:pt idx="20">
                  <c:v>0.22</c:v>
                </c:pt>
                <c:pt idx="21">
                  <c:v>0.22</c:v>
                </c:pt>
                <c:pt idx="22">
                  <c:v>0.22</c:v>
                </c:pt>
                <c:pt idx="23">
                  <c:v>0.22</c:v>
                </c:pt>
                <c:pt idx="24">
                  <c:v>0.22</c:v>
                </c:pt>
                <c:pt idx="25">
                  <c:v>0.22</c:v>
                </c:pt>
                <c:pt idx="26">
                  <c:v>0.22</c:v>
                </c:pt>
                <c:pt idx="27">
                  <c:v>0.22</c:v>
                </c:pt>
                <c:pt idx="28">
                  <c:v>0.22</c:v>
                </c:pt>
                <c:pt idx="29">
                  <c:v>0.22</c:v>
                </c:pt>
                <c:pt idx="30">
                  <c:v>0.22</c:v>
                </c:pt>
                <c:pt idx="31">
                  <c:v>0.22</c:v>
                </c:pt>
                <c:pt idx="32">
                  <c:v>0.22</c:v>
                </c:pt>
                <c:pt idx="33">
                  <c:v>0.22</c:v>
                </c:pt>
                <c:pt idx="34">
                  <c:v>0.22</c:v>
                </c:pt>
                <c:pt idx="35">
                  <c:v>0.22</c:v>
                </c:pt>
                <c:pt idx="36">
                  <c:v>0.22</c:v>
                </c:pt>
                <c:pt idx="37">
                  <c:v>0.22</c:v>
                </c:pt>
              </c:numCache>
            </c:numRef>
          </c:val>
          <c:extLst>
            <c:ext xmlns:c16="http://schemas.microsoft.com/office/drawing/2014/chart" uri="{C3380CC4-5D6E-409C-BE32-E72D297353CC}">
              <c16:uniqueId val="{00000001-4BE3-4BAA-B4E2-01C29E1CF489}"/>
            </c:ext>
          </c:extLst>
        </c:ser>
        <c:ser>
          <c:idx val="2"/>
          <c:order val="3"/>
          <c:tx>
            <c:strRef>
              <c:f>Data!$AZ$5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Data!$AZ$7:$AZ$66</c:f>
              <c:numCache>
                <c:formatCode>General</c:formatCode>
                <c:ptCount val="38"/>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c:v>0.1</c:v>
                </c:pt>
                <c:pt idx="33">
                  <c:v>0.1</c:v>
                </c:pt>
                <c:pt idx="34">
                  <c:v>0.1</c:v>
                </c:pt>
                <c:pt idx="35">
                  <c:v>0.1</c:v>
                </c:pt>
                <c:pt idx="36">
                  <c:v>0.1</c:v>
                </c:pt>
                <c:pt idx="37">
                  <c:v>0.1</c:v>
                </c:pt>
              </c:numCache>
            </c:numRef>
          </c:val>
          <c:extLst>
            <c:ext xmlns:c16="http://schemas.microsoft.com/office/drawing/2014/chart" uri="{C3380CC4-5D6E-409C-BE32-E72D297353CC}">
              <c16:uniqueId val="{00000002-4BE3-4BAA-B4E2-01C29E1CF489}"/>
            </c:ext>
          </c:extLst>
        </c:ser>
        <c:dLbls>
          <c:showLegendKey val="0"/>
          <c:showVal val="0"/>
          <c:showCatName val="0"/>
          <c:showSerName val="0"/>
          <c:showPercent val="0"/>
          <c:showBubbleSize val="0"/>
        </c:dLbls>
        <c:axId val="102604160"/>
        <c:axId val="102610048"/>
      </c:areaChart>
      <c:lineChart>
        <c:grouping val="standard"/>
        <c:varyColors val="0"/>
        <c:ser>
          <c:idx val="0"/>
          <c:order val="1"/>
          <c:tx>
            <c:strRef>
              <c:f>Data!$AX$5</c:f>
              <c:strCache>
                <c:ptCount val="1"/>
                <c:pt idx="0">
                  <c:v>cases per 1000 acute occupied bed days</c:v>
                </c:pt>
              </c:strCache>
            </c:strRef>
          </c:tx>
          <c:spPr>
            <a:ln>
              <a:solidFill>
                <a:schemeClr val="tx1"/>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Data!$AX$7:$AX$66</c:f>
              <c:numCache>
                <c:formatCode>General</c:formatCode>
                <c:ptCount val="38"/>
                <c:pt idx="2">
                  <c:v>0</c:v>
                </c:pt>
                <c:pt idx="5">
                  <c:v>0</c:v>
                </c:pt>
                <c:pt idx="8">
                  <c:v>0</c:v>
                </c:pt>
                <c:pt idx="11">
                  <c:v>0.09</c:v>
                </c:pt>
                <c:pt idx="14">
                  <c:v>0</c:v>
                </c:pt>
                <c:pt idx="17">
                  <c:v>0</c:v>
                </c:pt>
                <c:pt idx="20">
                  <c:v>0</c:v>
                </c:pt>
                <c:pt idx="23">
                  <c:v>0.17</c:v>
                </c:pt>
                <c:pt idx="26" formatCode="0.00">
                  <c:v>0.1377410468319559</c:v>
                </c:pt>
                <c:pt idx="29">
                  <c:v>0</c:v>
                </c:pt>
                <c:pt idx="32">
                  <c:v>0</c:v>
                </c:pt>
                <c:pt idx="35">
                  <c:v>0</c:v>
                </c:pt>
                <c:pt idx="36">
                  <c:v>0</c:v>
                </c:pt>
              </c:numCache>
            </c:numRef>
          </c:val>
          <c:smooth val="0"/>
          <c:extLst>
            <c:ext xmlns:c16="http://schemas.microsoft.com/office/drawing/2014/chart" uri="{C3380CC4-5D6E-409C-BE32-E72D297353CC}">
              <c16:uniqueId val="{00000003-4BE3-4BAA-B4E2-01C29E1CF489}"/>
            </c:ext>
          </c:extLst>
        </c:ser>
        <c:dLbls>
          <c:showLegendKey val="0"/>
          <c:showVal val="0"/>
          <c:showCatName val="0"/>
          <c:showSerName val="0"/>
          <c:showPercent val="0"/>
          <c:showBubbleSize val="0"/>
        </c:dLbls>
        <c:marker val="1"/>
        <c:smooth val="0"/>
        <c:axId val="102604160"/>
        <c:axId val="102610048"/>
      </c:lineChart>
      <c:dateAx>
        <c:axId val="102604160"/>
        <c:scaling>
          <c:orientation val="minMax"/>
        </c:scaling>
        <c:delete val="0"/>
        <c:axPos val="b"/>
        <c:numFmt formatCode="mmm\-yy" sourceLinked="1"/>
        <c:majorTickMark val="out"/>
        <c:minorTickMark val="none"/>
        <c:tickLblPos val="nextTo"/>
        <c:txPr>
          <a:bodyPr rot="-5400000" vert="horz"/>
          <a:lstStyle/>
          <a:p>
            <a:pPr>
              <a:defRPr sz="900"/>
            </a:pPr>
            <a:endParaRPr lang="en-US"/>
          </a:p>
        </c:txPr>
        <c:crossAx val="102610048"/>
        <c:crosses val="autoZero"/>
        <c:auto val="1"/>
        <c:lblOffset val="100"/>
        <c:baseTimeUnit val="months"/>
      </c:dateAx>
      <c:valAx>
        <c:axId val="102610048"/>
        <c:scaling>
          <c:orientation val="minMax"/>
          <c:max val="0.4"/>
        </c:scaling>
        <c:delete val="0"/>
        <c:axPos val="l"/>
        <c:numFmt formatCode="#,##0.00" sourceLinked="0"/>
        <c:majorTickMark val="out"/>
        <c:minorTickMark val="none"/>
        <c:tickLblPos val="nextTo"/>
        <c:crossAx val="102604160"/>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616293264094104E-2"/>
          <c:y val="7.7100831146107524E-2"/>
          <c:w val="0.92963003684690004"/>
          <c:h val="0.64573490813651224"/>
        </c:manualLayout>
      </c:layout>
      <c:areaChart>
        <c:grouping val="stacked"/>
        <c:varyColors val="0"/>
        <c:ser>
          <c:idx val="1"/>
          <c:order val="0"/>
          <c:tx>
            <c:strRef>
              <c:f>Data!$BF$5</c:f>
              <c:strCache>
                <c:ptCount val="1"/>
                <c:pt idx="0">
                  <c:v>Green Range</c:v>
                </c:pt>
              </c:strCache>
            </c:strRef>
          </c:tx>
          <c:spPr>
            <a:solidFill>
              <a:schemeClr val="accent3">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Data!$BF$7:$BF$66</c:f>
              <c:numCache>
                <c:formatCode>0.00%</c:formatCode>
                <c:ptCount val="38"/>
                <c:pt idx="0">
                  <c:v>5.0000000000000001E-3</c:v>
                </c:pt>
                <c:pt idx="1">
                  <c:v>5.0000000000000001E-3</c:v>
                </c:pt>
                <c:pt idx="2">
                  <c:v>5.0000000000000001E-3</c:v>
                </c:pt>
                <c:pt idx="3">
                  <c:v>5.0000000000000001E-3</c:v>
                </c:pt>
                <c:pt idx="4">
                  <c:v>5.0000000000000001E-3</c:v>
                </c:pt>
                <c:pt idx="5">
                  <c:v>5.0000000000000001E-3</c:v>
                </c:pt>
                <c:pt idx="6">
                  <c:v>5.0000000000000001E-3</c:v>
                </c:pt>
                <c:pt idx="7">
                  <c:v>5.0000000000000001E-3</c:v>
                </c:pt>
                <c:pt idx="8">
                  <c:v>5.0000000000000001E-3</c:v>
                </c:pt>
                <c:pt idx="9">
                  <c:v>5.0000000000000001E-3</c:v>
                </c:pt>
                <c:pt idx="10">
                  <c:v>5.0000000000000001E-3</c:v>
                </c:pt>
                <c:pt idx="11">
                  <c:v>5.0000000000000001E-3</c:v>
                </c:pt>
                <c:pt idx="12">
                  <c:v>5.0000000000000001E-3</c:v>
                </c:pt>
                <c:pt idx="13">
                  <c:v>5.0000000000000001E-3</c:v>
                </c:pt>
                <c:pt idx="14">
                  <c:v>5.0000000000000001E-3</c:v>
                </c:pt>
                <c:pt idx="15">
                  <c:v>5.0000000000000001E-3</c:v>
                </c:pt>
                <c:pt idx="16">
                  <c:v>5.0000000000000001E-3</c:v>
                </c:pt>
                <c:pt idx="17">
                  <c:v>5.0000000000000001E-3</c:v>
                </c:pt>
                <c:pt idx="18">
                  <c:v>5.0000000000000001E-3</c:v>
                </c:pt>
                <c:pt idx="19">
                  <c:v>5.0000000000000001E-3</c:v>
                </c:pt>
                <c:pt idx="20">
                  <c:v>5.0000000000000001E-3</c:v>
                </c:pt>
                <c:pt idx="21">
                  <c:v>5.0000000000000001E-3</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numCache>
            </c:numRef>
          </c:val>
          <c:extLst>
            <c:ext xmlns:c16="http://schemas.microsoft.com/office/drawing/2014/chart" uri="{C3380CC4-5D6E-409C-BE32-E72D297353CC}">
              <c16:uniqueId val="{00000000-3188-4E71-964F-8B6B5CC2A93C}"/>
            </c:ext>
          </c:extLst>
        </c:ser>
        <c:ser>
          <c:idx val="2"/>
          <c:order val="2"/>
          <c:tx>
            <c:strRef>
              <c:f>Data!$BG$5</c:f>
              <c:strCache>
                <c:ptCount val="1"/>
                <c:pt idx="0">
                  <c:v>Amber Range</c:v>
                </c:pt>
              </c:strCache>
            </c:strRef>
          </c:tx>
          <c:spPr>
            <a:solidFill>
              <a:schemeClr val="accent6">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Data!$BG$7:$BG$66</c:f>
              <c:numCache>
                <c:formatCode>0.00%</c:formatCode>
                <c:ptCount val="38"/>
                <c:pt idx="0">
                  <c:v>2.5999999999999999E-3</c:v>
                </c:pt>
                <c:pt idx="1">
                  <c:v>2.5999999999999999E-3</c:v>
                </c:pt>
                <c:pt idx="2">
                  <c:v>2.5999999999999999E-3</c:v>
                </c:pt>
                <c:pt idx="3">
                  <c:v>2.5999999999999999E-3</c:v>
                </c:pt>
                <c:pt idx="4">
                  <c:v>2.5999999999999999E-3</c:v>
                </c:pt>
                <c:pt idx="5">
                  <c:v>2.5999999999999999E-3</c:v>
                </c:pt>
                <c:pt idx="6">
                  <c:v>2.5999999999999999E-3</c:v>
                </c:pt>
                <c:pt idx="7">
                  <c:v>2.5999999999999999E-3</c:v>
                </c:pt>
                <c:pt idx="8">
                  <c:v>2.5999999999999999E-3</c:v>
                </c:pt>
                <c:pt idx="9">
                  <c:v>2.5999999999999999E-3</c:v>
                </c:pt>
                <c:pt idx="10">
                  <c:v>2.5999999999999999E-3</c:v>
                </c:pt>
                <c:pt idx="11">
                  <c:v>2.5999999999999999E-3</c:v>
                </c:pt>
                <c:pt idx="12">
                  <c:v>2.5999999999999999E-3</c:v>
                </c:pt>
                <c:pt idx="13">
                  <c:v>2.5999999999999999E-3</c:v>
                </c:pt>
                <c:pt idx="14">
                  <c:v>2.5999999999999999E-3</c:v>
                </c:pt>
                <c:pt idx="15">
                  <c:v>2.5999999999999999E-3</c:v>
                </c:pt>
                <c:pt idx="16">
                  <c:v>2.5999999999999999E-3</c:v>
                </c:pt>
                <c:pt idx="17">
                  <c:v>2.5999999999999999E-3</c:v>
                </c:pt>
                <c:pt idx="18">
                  <c:v>2.5999999999999999E-3</c:v>
                </c:pt>
                <c:pt idx="19">
                  <c:v>2.5999999999999999E-3</c:v>
                </c:pt>
                <c:pt idx="20">
                  <c:v>2.5999999999999999E-3</c:v>
                </c:pt>
                <c:pt idx="21">
                  <c:v>2.5999999999999999E-3</c:v>
                </c:pt>
                <c:pt idx="22">
                  <c:v>2.5999999999999999E-3</c:v>
                </c:pt>
                <c:pt idx="23">
                  <c:v>2.5999999999999999E-3</c:v>
                </c:pt>
                <c:pt idx="24">
                  <c:v>2.5999999999999999E-3</c:v>
                </c:pt>
                <c:pt idx="25">
                  <c:v>2.5999999999999999E-3</c:v>
                </c:pt>
                <c:pt idx="26">
                  <c:v>2.5999999999999999E-3</c:v>
                </c:pt>
                <c:pt idx="27">
                  <c:v>2.5999999999999999E-3</c:v>
                </c:pt>
                <c:pt idx="28">
                  <c:v>2.5999999999999999E-3</c:v>
                </c:pt>
                <c:pt idx="29">
                  <c:v>2.5999999999999999E-3</c:v>
                </c:pt>
                <c:pt idx="30">
                  <c:v>2.5999999999999999E-3</c:v>
                </c:pt>
                <c:pt idx="31">
                  <c:v>2.5999999999999999E-3</c:v>
                </c:pt>
                <c:pt idx="32">
                  <c:v>2.5999999999999999E-3</c:v>
                </c:pt>
                <c:pt idx="33">
                  <c:v>2.5999999999999999E-3</c:v>
                </c:pt>
                <c:pt idx="34">
                  <c:v>2.5999999999999999E-3</c:v>
                </c:pt>
                <c:pt idx="35">
                  <c:v>2.5999999999999999E-3</c:v>
                </c:pt>
                <c:pt idx="36">
                  <c:v>2.5999999999999999E-3</c:v>
                </c:pt>
                <c:pt idx="37">
                  <c:v>2.5999999999999999E-3</c:v>
                </c:pt>
              </c:numCache>
            </c:numRef>
          </c:val>
          <c:extLst>
            <c:ext xmlns:c16="http://schemas.microsoft.com/office/drawing/2014/chart" uri="{C3380CC4-5D6E-409C-BE32-E72D297353CC}">
              <c16:uniqueId val="{00000001-3188-4E71-964F-8B6B5CC2A93C}"/>
            </c:ext>
          </c:extLst>
        </c:ser>
        <c:ser>
          <c:idx val="3"/>
          <c:order val="3"/>
          <c:tx>
            <c:strRef>
              <c:f>Data!$BH$5</c:f>
              <c:strCache>
                <c:ptCount val="1"/>
                <c:pt idx="0">
                  <c:v>Red Range</c:v>
                </c:pt>
              </c:strCache>
            </c:strRef>
          </c:tx>
          <c:spPr>
            <a:solidFill>
              <a:schemeClr val="accent2">
                <a:lumMod val="40000"/>
                <a:lumOff val="60000"/>
              </a:schemeClr>
            </a:solidFill>
            <a:ln>
              <a:noFill/>
            </a:ln>
          </c:spPr>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Data!$BH$7:$BH$66</c:f>
              <c:numCache>
                <c:formatCode>0.00%</c:formatCode>
                <c:ptCount val="38"/>
                <c:pt idx="0">
                  <c:v>2.3999999999999998E-3</c:v>
                </c:pt>
                <c:pt idx="1">
                  <c:v>2.3999999999999998E-3</c:v>
                </c:pt>
                <c:pt idx="2">
                  <c:v>2.3999999999999998E-3</c:v>
                </c:pt>
                <c:pt idx="3">
                  <c:v>2.3999999999999998E-3</c:v>
                </c:pt>
                <c:pt idx="4">
                  <c:v>2.3999999999999998E-3</c:v>
                </c:pt>
                <c:pt idx="5">
                  <c:v>2.3999999999999998E-3</c:v>
                </c:pt>
                <c:pt idx="6">
                  <c:v>2.3999999999999998E-3</c:v>
                </c:pt>
                <c:pt idx="7">
                  <c:v>2.3999999999999998E-3</c:v>
                </c:pt>
                <c:pt idx="8">
                  <c:v>2.3999999999999998E-3</c:v>
                </c:pt>
                <c:pt idx="9">
                  <c:v>2.3999999999999998E-3</c:v>
                </c:pt>
                <c:pt idx="10">
                  <c:v>2.3999999999999998E-3</c:v>
                </c:pt>
                <c:pt idx="11">
                  <c:v>2.3999999999999998E-3</c:v>
                </c:pt>
                <c:pt idx="12">
                  <c:v>2.3999999999999998E-3</c:v>
                </c:pt>
                <c:pt idx="13">
                  <c:v>2.3999999999999998E-3</c:v>
                </c:pt>
                <c:pt idx="14">
                  <c:v>2.3999999999999998E-3</c:v>
                </c:pt>
                <c:pt idx="15">
                  <c:v>2.3999999999999998E-3</c:v>
                </c:pt>
                <c:pt idx="16">
                  <c:v>2.3999999999999998E-3</c:v>
                </c:pt>
                <c:pt idx="17">
                  <c:v>2.3999999999999998E-3</c:v>
                </c:pt>
                <c:pt idx="18">
                  <c:v>2.3999999999999998E-3</c:v>
                </c:pt>
                <c:pt idx="19">
                  <c:v>2.3999999999999998E-3</c:v>
                </c:pt>
                <c:pt idx="20">
                  <c:v>2.3999999999999998E-3</c:v>
                </c:pt>
                <c:pt idx="21">
                  <c:v>2.3999999999999998E-3</c:v>
                </c:pt>
                <c:pt idx="22">
                  <c:v>2.3999999999999998E-3</c:v>
                </c:pt>
                <c:pt idx="23">
                  <c:v>2.3999999999999998E-3</c:v>
                </c:pt>
                <c:pt idx="24">
                  <c:v>2.3999999999999998E-3</c:v>
                </c:pt>
                <c:pt idx="25">
                  <c:v>2.3999999999999998E-3</c:v>
                </c:pt>
                <c:pt idx="26">
                  <c:v>2.3999999999999998E-3</c:v>
                </c:pt>
                <c:pt idx="27">
                  <c:v>2.3999999999999998E-3</c:v>
                </c:pt>
                <c:pt idx="28">
                  <c:v>2.3999999999999998E-3</c:v>
                </c:pt>
                <c:pt idx="29">
                  <c:v>2.3999999999999998E-3</c:v>
                </c:pt>
                <c:pt idx="30">
                  <c:v>2.3999999999999998E-3</c:v>
                </c:pt>
                <c:pt idx="31">
                  <c:v>2.3999999999999998E-3</c:v>
                </c:pt>
                <c:pt idx="32">
                  <c:v>2.3999999999999998E-3</c:v>
                </c:pt>
                <c:pt idx="33">
                  <c:v>2.3999999999999998E-3</c:v>
                </c:pt>
                <c:pt idx="34">
                  <c:v>2.3999999999999998E-3</c:v>
                </c:pt>
                <c:pt idx="35">
                  <c:v>2.3999999999999998E-3</c:v>
                </c:pt>
                <c:pt idx="36">
                  <c:v>2.3999999999999998E-3</c:v>
                </c:pt>
                <c:pt idx="37">
                  <c:v>2.3999999999999998E-3</c:v>
                </c:pt>
              </c:numCache>
            </c:numRef>
          </c:val>
          <c:extLst>
            <c:ext xmlns:c16="http://schemas.microsoft.com/office/drawing/2014/chart" uri="{C3380CC4-5D6E-409C-BE32-E72D297353CC}">
              <c16:uniqueId val="{00000002-3188-4E71-964F-8B6B5CC2A93C}"/>
            </c:ext>
          </c:extLst>
        </c:ser>
        <c:dLbls>
          <c:showLegendKey val="0"/>
          <c:showVal val="0"/>
          <c:showCatName val="0"/>
          <c:showSerName val="0"/>
          <c:showPercent val="0"/>
          <c:showBubbleSize val="0"/>
        </c:dLbls>
        <c:axId val="107382272"/>
        <c:axId val="107383808"/>
      </c:areaChart>
      <c:lineChart>
        <c:grouping val="standard"/>
        <c:varyColors val="0"/>
        <c:ser>
          <c:idx val="0"/>
          <c:order val="1"/>
          <c:tx>
            <c:strRef>
              <c:f>Data!$BD$5</c:f>
              <c:strCache>
                <c:ptCount val="1"/>
                <c:pt idx="0">
                  <c:v>Disciplinaries as a percentage of headcount</c:v>
                </c:pt>
              </c:strCache>
            </c:strRef>
          </c:tx>
          <c:spPr>
            <a:ln>
              <a:solidFill>
                <a:schemeClr val="tx1"/>
              </a:solidFill>
            </a:ln>
          </c:spPr>
          <c:dLbls>
            <c:spPr>
              <a:noFill/>
              <a:ln>
                <a:noFill/>
              </a:ln>
              <a:effectLst/>
            </c:spPr>
            <c:txPr>
              <a:bodyPr rot="-5400000" vert="horz"/>
              <a:lstStyle/>
              <a:p>
                <a:pPr>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Data!$A$7:$A$66</c:f>
              <c:numCache>
                <c:formatCode>mmm\-yy</c:formatCode>
                <c:ptCount val="38"/>
                <c:pt idx="0">
                  <c:v>42461</c:v>
                </c:pt>
                <c:pt idx="1">
                  <c:v>42491</c:v>
                </c:pt>
                <c:pt idx="2">
                  <c:v>42522</c:v>
                </c:pt>
                <c:pt idx="3">
                  <c:v>42552</c:v>
                </c:pt>
                <c:pt idx="4">
                  <c:v>42583</c:v>
                </c:pt>
                <c:pt idx="5">
                  <c:v>42614</c:v>
                </c:pt>
                <c:pt idx="6">
                  <c:v>42644</c:v>
                </c:pt>
                <c:pt idx="7">
                  <c:v>42675</c:v>
                </c:pt>
                <c:pt idx="8">
                  <c:v>42705</c:v>
                </c:pt>
                <c:pt idx="9">
                  <c:v>42736</c:v>
                </c:pt>
                <c:pt idx="10">
                  <c:v>42767</c:v>
                </c:pt>
                <c:pt idx="11">
                  <c:v>42795</c:v>
                </c:pt>
                <c:pt idx="12">
                  <c:v>42826</c:v>
                </c:pt>
                <c:pt idx="13">
                  <c:v>42856</c:v>
                </c:pt>
                <c:pt idx="14">
                  <c:v>42887</c:v>
                </c:pt>
                <c:pt idx="15">
                  <c:v>42917</c:v>
                </c:pt>
                <c:pt idx="16">
                  <c:v>42948</c:v>
                </c:pt>
                <c:pt idx="17">
                  <c:v>42979</c:v>
                </c:pt>
                <c:pt idx="18">
                  <c:v>43009</c:v>
                </c:pt>
                <c:pt idx="19">
                  <c:v>43040</c:v>
                </c:pt>
                <c:pt idx="20">
                  <c:v>43070</c:v>
                </c:pt>
                <c:pt idx="21">
                  <c:v>43101</c:v>
                </c:pt>
                <c:pt idx="22">
                  <c:v>43132</c:v>
                </c:pt>
                <c:pt idx="23">
                  <c:v>43160</c:v>
                </c:pt>
                <c:pt idx="24">
                  <c:v>43191</c:v>
                </c:pt>
                <c:pt idx="25">
                  <c:v>43221</c:v>
                </c:pt>
                <c:pt idx="26">
                  <c:v>43252</c:v>
                </c:pt>
                <c:pt idx="27">
                  <c:v>43282</c:v>
                </c:pt>
                <c:pt idx="28">
                  <c:v>43313</c:v>
                </c:pt>
                <c:pt idx="29">
                  <c:v>43344</c:v>
                </c:pt>
                <c:pt idx="30">
                  <c:v>43374</c:v>
                </c:pt>
                <c:pt idx="31">
                  <c:v>43405</c:v>
                </c:pt>
                <c:pt idx="32">
                  <c:v>43435</c:v>
                </c:pt>
                <c:pt idx="33">
                  <c:v>43466</c:v>
                </c:pt>
                <c:pt idx="34">
                  <c:v>43497</c:v>
                </c:pt>
                <c:pt idx="35">
                  <c:v>43525</c:v>
                </c:pt>
                <c:pt idx="36">
                  <c:v>43556</c:v>
                </c:pt>
                <c:pt idx="37">
                  <c:v>43586</c:v>
                </c:pt>
              </c:numCache>
            </c:numRef>
          </c:cat>
          <c:val>
            <c:numRef>
              <c:f>Data!$BD$7:$BD$66</c:f>
              <c:numCache>
                <c:formatCode>0.00%</c:formatCode>
                <c:ptCount val="38"/>
                <c:pt idx="2">
                  <c:v>2.2000000000000001E-3</c:v>
                </c:pt>
                <c:pt idx="5">
                  <c:v>1.1000000000000001E-3</c:v>
                </c:pt>
                <c:pt idx="8">
                  <c:v>1.6999999999999999E-3</c:v>
                </c:pt>
                <c:pt idx="11">
                  <c:v>1.1000000000000001E-3</c:v>
                </c:pt>
                <c:pt idx="14">
                  <c:v>2.8E-3</c:v>
                </c:pt>
                <c:pt idx="17">
                  <c:v>1.6999999999999999E-3</c:v>
                </c:pt>
                <c:pt idx="20">
                  <c:v>0</c:v>
                </c:pt>
                <c:pt idx="23">
                  <c:v>1.1000000000000001E-3</c:v>
                </c:pt>
                <c:pt idx="26">
                  <c:v>5.4734537493158185E-4</c:v>
                </c:pt>
                <c:pt idx="29">
                  <c:v>0</c:v>
                </c:pt>
                <c:pt idx="32">
                  <c:v>5.4824561403508769E-4</c:v>
                </c:pt>
                <c:pt idx="35">
                  <c:v>3.8953811908736783E-3</c:v>
                </c:pt>
                <c:pt idx="36">
                  <c:v>5.5772448410485224E-4</c:v>
                </c:pt>
                <c:pt idx="37">
                  <c:v>5.5096418732782364E-4</c:v>
                </c:pt>
              </c:numCache>
            </c:numRef>
          </c:val>
          <c:smooth val="0"/>
          <c:extLst>
            <c:ext xmlns:c16="http://schemas.microsoft.com/office/drawing/2014/chart" uri="{C3380CC4-5D6E-409C-BE32-E72D297353CC}">
              <c16:uniqueId val="{00000003-3188-4E71-964F-8B6B5CC2A93C}"/>
            </c:ext>
          </c:extLst>
        </c:ser>
        <c:dLbls>
          <c:showLegendKey val="0"/>
          <c:showVal val="0"/>
          <c:showCatName val="0"/>
          <c:showSerName val="0"/>
          <c:showPercent val="0"/>
          <c:showBubbleSize val="0"/>
        </c:dLbls>
        <c:marker val="1"/>
        <c:smooth val="0"/>
        <c:axId val="107382272"/>
        <c:axId val="107383808"/>
      </c:lineChart>
      <c:dateAx>
        <c:axId val="107382272"/>
        <c:scaling>
          <c:orientation val="minMax"/>
        </c:scaling>
        <c:delete val="0"/>
        <c:axPos val="b"/>
        <c:numFmt formatCode="mmm\-yy" sourceLinked="1"/>
        <c:majorTickMark val="out"/>
        <c:minorTickMark val="none"/>
        <c:tickLblPos val="nextTo"/>
        <c:txPr>
          <a:bodyPr rot="-5400000" vert="horz"/>
          <a:lstStyle/>
          <a:p>
            <a:pPr>
              <a:defRPr/>
            </a:pPr>
            <a:endParaRPr lang="en-US"/>
          </a:p>
        </c:txPr>
        <c:crossAx val="107383808"/>
        <c:crosses val="autoZero"/>
        <c:auto val="1"/>
        <c:lblOffset val="100"/>
        <c:baseTimeUnit val="months"/>
      </c:dateAx>
      <c:valAx>
        <c:axId val="107383808"/>
        <c:scaling>
          <c:orientation val="minMax"/>
          <c:max val="1.0000000000000005E-2"/>
        </c:scaling>
        <c:delete val="0"/>
        <c:axPos val="l"/>
        <c:numFmt formatCode="0.00%" sourceLinked="0"/>
        <c:majorTickMark val="out"/>
        <c:minorTickMark val="none"/>
        <c:tickLblPos val="nextTo"/>
        <c:crossAx val="107382272"/>
        <c:crosses val="autoZero"/>
        <c:crossBetween val="between"/>
      </c:valAx>
      <c:spPr>
        <a:noFill/>
        <a:ln w="25400">
          <a:noFill/>
        </a:ln>
      </c:spPr>
    </c:plotArea>
    <c:plotVisOnly val="1"/>
    <c:dispBlanksAs val="span"/>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3" Type="http://schemas.openxmlformats.org/officeDocument/2006/relationships/chart" Target="../charts/chart27.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 Type="http://schemas.openxmlformats.org/officeDocument/2006/relationships/chart" Target="../charts/chart26.xml"/><Relationship Id="rId16" Type="http://schemas.openxmlformats.org/officeDocument/2006/relationships/chart" Target="../charts/chart40.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5" Type="http://schemas.openxmlformats.org/officeDocument/2006/relationships/chart" Target="../charts/chart29.xml"/><Relationship Id="rId15" Type="http://schemas.openxmlformats.org/officeDocument/2006/relationships/chart" Target="../charts/chart39.xml"/><Relationship Id="rId10" Type="http://schemas.openxmlformats.org/officeDocument/2006/relationships/chart" Target="../charts/chart34.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9.xml"/><Relationship Id="rId3" Type="http://schemas.openxmlformats.org/officeDocument/2006/relationships/chart" Target="../charts/chart44.xml"/><Relationship Id="rId7" Type="http://schemas.openxmlformats.org/officeDocument/2006/relationships/chart" Target="../charts/chart48.xml"/><Relationship Id="rId2" Type="http://schemas.openxmlformats.org/officeDocument/2006/relationships/chart" Target="../charts/chart43.xml"/><Relationship Id="rId1" Type="http://schemas.openxmlformats.org/officeDocument/2006/relationships/chart" Target="../charts/chart42.xml"/><Relationship Id="rId6" Type="http://schemas.openxmlformats.org/officeDocument/2006/relationships/chart" Target="../charts/chart47.xml"/><Relationship Id="rId11" Type="http://schemas.openxmlformats.org/officeDocument/2006/relationships/chart" Target="../charts/chart52.xml"/><Relationship Id="rId5" Type="http://schemas.openxmlformats.org/officeDocument/2006/relationships/chart" Target="../charts/chart46.xml"/><Relationship Id="rId10" Type="http://schemas.openxmlformats.org/officeDocument/2006/relationships/chart" Target="../charts/chart51.xml"/><Relationship Id="rId4" Type="http://schemas.openxmlformats.org/officeDocument/2006/relationships/chart" Target="../charts/chart45.xml"/><Relationship Id="rId9" Type="http://schemas.openxmlformats.org/officeDocument/2006/relationships/chart" Target="../charts/chart5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60.xml"/><Relationship Id="rId3" Type="http://schemas.openxmlformats.org/officeDocument/2006/relationships/chart" Target="../charts/chart55.xml"/><Relationship Id="rId7" Type="http://schemas.openxmlformats.org/officeDocument/2006/relationships/chart" Target="../charts/chart59.xml"/><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chart" Target="../charts/chart58.xml"/><Relationship Id="rId11" Type="http://schemas.openxmlformats.org/officeDocument/2006/relationships/chart" Target="../charts/chart63.xml"/><Relationship Id="rId5" Type="http://schemas.openxmlformats.org/officeDocument/2006/relationships/chart" Target="../charts/chart57.xml"/><Relationship Id="rId10" Type="http://schemas.openxmlformats.org/officeDocument/2006/relationships/chart" Target="../charts/chart62.xml"/><Relationship Id="rId4" Type="http://schemas.openxmlformats.org/officeDocument/2006/relationships/chart" Target="../charts/chart56.xml"/><Relationship Id="rId9" Type="http://schemas.openxmlformats.org/officeDocument/2006/relationships/chart" Target="../charts/chart6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chart" Target="../charts/chart64.xml"/><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drawing1.xml><?xml version="1.0" encoding="utf-8"?>
<xdr:wsDr xmlns:xdr="http://schemas.openxmlformats.org/drawingml/2006/spreadsheetDrawing" xmlns:a="http://schemas.openxmlformats.org/drawingml/2006/main">
  <xdr:twoCellAnchor>
    <xdr:from>
      <xdr:col>2</xdr:col>
      <xdr:colOff>38100</xdr:colOff>
      <xdr:row>3</xdr:row>
      <xdr:rowOff>76200</xdr:rowOff>
    </xdr:from>
    <xdr:to>
      <xdr:col>2</xdr:col>
      <xdr:colOff>8905875</xdr:colOff>
      <xdr:row>14</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xdr:colOff>
      <xdr:row>15</xdr:row>
      <xdr:rowOff>76200</xdr:rowOff>
    </xdr:from>
    <xdr:to>
      <xdr:col>2</xdr:col>
      <xdr:colOff>8905875</xdr:colOff>
      <xdr:row>26</xdr:row>
      <xdr:rowOff>123825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38100</xdr:colOff>
      <xdr:row>27</xdr:row>
      <xdr:rowOff>76200</xdr:rowOff>
    </xdr:from>
    <xdr:to>
      <xdr:col>2</xdr:col>
      <xdr:colOff>8905875</xdr:colOff>
      <xdr:row>38</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38100</xdr:colOff>
      <xdr:row>39</xdr:row>
      <xdr:rowOff>76200</xdr:rowOff>
    </xdr:from>
    <xdr:to>
      <xdr:col>2</xdr:col>
      <xdr:colOff>8905875</xdr:colOff>
      <xdr:row>50</xdr:row>
      <xdr:rowOff>123825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38100</xdr:colOff>
      <xdr:row>51</xdr:row>
      <xdr:rowOff>76200</xdr:rowOff>
    </xdr:from>
    <xdr:to>
      <xdr:col>2</xdr:col>
      <xdr:colOff>8905875</xdr:colOff>
      <xdr:row>62</xdr:row>
      <xdr:rowOff>123825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38100</xdr:colOff>
      <xdr:row>63</xdr:row>
      <xdr:rowOff>76200</xdr:rowOff>
    </xdr:from>
    <xdr:to>
      <xdr:col>2</xdr:col>
      <xdr:colOff>8905875</xdr:colOff>
      <xdr:row>74</xdr:row>
      <xdr:rowOff>123825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38100</xdr:colOff>
      <xdr:row>76</xdr:row>
      <xdr:rowOff>76200</xdr:rowOff>
    </xdr:from>
    <xdr:to>
      <xdr:col>2</xdr:col>
      <xdr:colOff>8905875</xdr:colOff>
      <xdr:row>87</xdr:row>
      <xdr:rowOff>123825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38100</xdr:colOff>
      <xdr:row>88</xdr:row>
      <xdr:rowOff>76200</xdr:rowOff>
    </xdr:from>
    <xdr:to>
      <xdr:col>2</xdr:col>
      <xdr:colOff>8905875</xdr:colOff>
      <xdr:row>99</xdr:row>
      <xdr:rowOff>123825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38100</xdr:colOff>
      <xdr:row>101</xdr:row>
      <xdr:rowOff>76200</xdr:rowOff>
    </xdr:from>
    <xdr:to>
      <xdr:col>2</xdr:col>
      <xdr:colOff>8905875</xdr:colOff>
      <xdr:row>112</xdr:row>
      <xdr:rowOff>123825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38100</xdr:colOff>
      <xdr:row>113</xdr:row>
      <xdr:rowOff>76200</xdr:rowOff>
    </xdr:from>
    <xdr:to>
      <xdr:col>2</xdr:col>
      <xdr:colOff>8905875</xdr:colOff>
      <xdr:row>124</xdr:row>
      <xdr:rowOff>123825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28575</xdr:colOff>
      <xdr:row>138</xdr:row>
      <xdr:rowOff>28575</xdr:rowOff>
    </xdr:from>
    <xdr:to>
      <xdr:col>2</xdr:col>
      <xdr:colOff>8896350</xdr:colOff>
      <xdr:row>149</xdr:row>
      <xdr:rowOff>19050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38100</xdr:colOff>
      <xdr:row>163</xdr:row>
      <xdr:rowOff>76200</xdr:rowOff>
    </xdr:from>
    <xdr:to>
      <xdr:col>2</xdr:col>
      <xdr:colOff>8905875</xdr:colOff>
      <xdr:row>174</xdr:row>
      <xdr:rowOff>123825</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38100</xdr:colOff>
      <xdr:row>175</xdr:row>
      <xdr:rowOff>76200</xdr:rowOff>
    </xdr:from>
    <xdr:to>
      <xdr:col>2</xdr:col>
      <xdr:colOff>8905875</xdr:colOff>
      <xdr:row>186</xdr:row>
      <xdr:rowOff>38100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38100</xdr:colOff>
      <xdr:row>200</xdr:row>
      <xdr:rowOff>76200</xdr:rowOff>
    </xdr:from>
    <xdr:to>
      <xdr:col>2</xdr:col>
      <xdr:colOff>8905875</xdr:colOff>
      <xdr:row>211</xdr:row>
      <xdr:rowOff>123825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38100</xdr:colOff>
      <xdr:row>212</xdr:row>
      <xdr:rowOff>76200</xdr:rowOff>
    </xdr:from>
    <xdr:to>
      <xdr:col>2</xdr:col>
      <xdr:colOff>8905875</xdr:colOff>
      <xdr:row>223</xdr:row>
      <xdr:rowOff>123825</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38100</xdr:colOff>
      <xdr:row>237</xdr:row>
      <xdr:rowOff>76200</xdr:rowOff>
    </xdr:from>
    <xdr:to>
      <xdr:col>2</xdr:col>
      <xdr:colOff>8905875</xdr:colOff>
      <xdr:row>247</xdr:row>
      <xdr:rowOff>142875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47626</xdr:colOff>
      <xdr:row>261</xdr:row>
      <xdr:rowOff>114300</xdr:rowOff>
    </xdr:from>
    <xdr:to>
      <xdr:col>2</xdr:col>
      <xdr:colOff>8867776</xdr:colOff>
      <xdr:row>272</xdr:row>
      <xdr:rowOff>152401</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38100</xdr:colOff>
      <xdr:row>273</xdr:row>
      <xdr:rowOff>76200</xdr:rowOff>
    </xdr:from>
    <xdr:to>
      <xdr:col>2</xdr:col>
      <xdr:colOff>8905875</xdr:colOff>
      <xdr:row>284</xdr:row>
      <xdr:rowOff>123825</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85725</xdr:colOff>
      <xdr:row>285</xdr:row>
      <xdr:rowOff>19050</xdr:rowOff>
    </xdr:from>
    <xdr:to>
      <xdr:col>2</xdr:col>
      <xdr:colOff>8953500</xdr:colOff>
      <xdr:row>296</xdr:row>
      <xdr:rowOff>152400</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47625</xdr:colOff>
      <xdr:row>187</xdr:row>
      <xdr:rowOff>66674</xdr:rowOff>
    </xdr:from>
    <xdr:to>
      <xdr:col>2</xdr:col>
      <xdr:colOff>8858250</xdr:colOff>
      <xdr:row>198</xdr:row>
      <xdr:rowOff>47624</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28575</xdr:colOff>
      <xdr:row>249</xdr:row>
      <xdr:rowOff>47624</xdr:rowOff>
    </xdr:from>
    <xdr:to>
      <xdr:col>2</xdr:col>
      <xdr:colOff>8867775</xdr:colOff>
      <xdr:row>260</xdr:row>
      <xdr:rowOff>47624</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66674</xdr:colOff>
      <xdr:row>224</xdr:row>
      <xdr:rowOff>47625</xdr:rowOff>
    </xdr:from>
    <xdr:to>
      <xdr:col>2</xdr:col>
      <xdr:colOff>8924925</xdr:colOff>
      <xdr:row>235</xdr:row>
      <xdr:rowOff>123825</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1114425</xdr:colOff>
      <xdr:row>255</xdr:row>
      <xdr:rowOff>123824</xdr:rowOff>
    </xdr:from>
    <xdr:to>
      <xdr:col>2</xdr:col>
      <xdr:colOff>3352800</xdr:colOff>
      <xdr:row>257</xdr:row>
      <xdr:rowOff>47625</xdr:rowOff>
    </xdr:to>
    <xdr:sp macro="" textlink="">
      <xdr:nvSpPr>
        <xdr:cNvPr id="34" name="TextBox 33"/>
        <xdr:cNvSpPr txBox="1"/>
      </xdr:nvSpPr>
      <xdr:spPr>
        <a:xfrm>
          <a:off x="3019425" y="43548299"/>
          <a:ext cx="2238375" cy="247651"/>
        </a:xfrm>
        <a:prstGeom prst="rect">
          <a:avLst/>
        </a:prstGeom>
        <a:solidFill>
          <a:schemeClr val="lt1">
            <a:alpha val="38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a:t>Apr -17</a:t>
          </a:r>
          <a:r>
            <a:rPr lang="en-GB" sz="900" baseline="0"/>
            <a:t> </a:t>
          </a:r>
          <a:r>
            <a:rPr lang="en-GB" sz="900"/>
            <a:t>Change</a:t>
          </a:r>
          <a:r>
            <a:rPr lang="en-GB" sz="900" baseline="0"/>
            <a:t> in complexity measurement</a:t>
          </a:r>
          <a:endParaRPr lang="en-GB" sz="900"/>
        </a:p>
      </xdr:txBody>
    </xdr:sp>
    <xdr:clientData/>
  </xdr:twoCellAnchor>
  <xdr:twoCellAnchor>
    <xdr:from>
      <xdr:col>2</xdr:col>
      <xdr:colOff>66675</xdr:colOff>
      <xdr:row>125</xdr:row>
      <xdr:rowOff>57150</xdr:rowOff>
    </xdr:from>
    <xdr:to>
      <xdr:col>2</xdr:col>
      <xdr:colOff>8934450</xdr:colOff>
      <xdr:row>136</xdr:row>
      <xdr:rowOff>104775</xdr:rowOff>
    </xdr:to>
    <xdr:graphicFrame macro="">
      <xdr:nvGraphicFramePr>
        <xdr:cNvPr id="35" name="Chart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114300</xdr:colOff>
      <xdr:row>150</xdr:row>
      <xdr:rowOff>95250</xdr:rowOff>
    </xdr:from>
    <xdr:to>
      <xdr:col>2</xdr:col>
      <xdr:colOff>8867775</xdr:colOff>
      <xdr:row>161</xdr:row>
      <xdr:rowOff>47625</xdr:rowOff>
    </xdr:to>
    <xdr:graphicFrame macro="">
      <xdr:nvGraphicFramePr>
        <xdr:cNvPr id="36" name="Chart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76199</xdr:colOff>
      <xdr:row>3</xdr:row>
      <xdr:rowOff>47625</xdr:rowOff>
    </xdr:from>
    <xdr:to>
      <xdr:col>2</xdr:col>
      <xdr:colOff>9233646</xdr:colOff>
      <xdr:row>14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54347</xdr:colOff>
      <xdr:row>15</xdr:row>
      <xdr:rowOff>32495</xdr:rowOff>
    </xdr:from>
    <xdr:to>
      <xdr:col>2</xdr:col>
      <xdr:colOff>9259957</xdr:colOff>
      <xdr:row>26</xdr:row>
      <xdr:rowOff>115957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47624</xdr:colOff>
      <xdr:row>186</xdr:row>
      <xdr:rowOff>9526</xdr:rowOff>
    </xdr:from>
    <xdr:to>
      <xdr:col>2</xdr:col>
      <xdr:colOff>9220200</xdr:colOff>
      <xdr:row>197</xdr:row>
      <xdr:rowOff>44825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74544</xdr:colOff>
      <xdr:row>27</xdr:row>
      <xdr:rowOff>44824</xdr:rowOff>
    </xdr:from>
    <xdr:to>
      <xdr:col>2</xdr:col>
      <xdr:colOff>9190506</xdr:colOff>
      <xdr:row>38</xdr:row>
      <xdr:rowOff>89597</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16564</xdr:colOff>
      <xdr:row>39</xdr:row>
      <xdr:rowOff>89647</xdr:rowOff>
    </xdr:from>
    <xdr:to>
      <xdr:col>2</xdr:col>
      <xdr:colOff>9190505</xdr:colOff>
      <xdr:row>50</xdr:row>
      <xdr:rowOff>22412</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66260</xdr:colOff>
      <xdr:row>51</xdr:row>
      <xdr:rowOff>134471</xdr:rowOff>
    </xdr:from>
    <xdr:to>
      <xdr:col>2</xdr:col>
      <xdr:colOff>9190505</xdr:colOff>
      <xdr:row>62</xdr:row>
      <xdr:rowOff>33618</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108162</xdr:colOff>
      <xdr:row>63</xdr:row>
      <xdr:rowOff>67235</xdr:rowOff>
    </xdr:from>
    <xdr:to>
      <xdr:col>2</xdr:col>
      <xdr:colOff>9224124</xdr:colOff>
      <xdr:row>74</xdr:row>
      <xdr:rowOff>44774</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74544</xdr:colOff>
      <xdr:row>76</xdr:row>
      <xdr:rowOff>44822</xdr:rowOff>
    </xdr:from>
    <xdr:to>
      <xdr:col>2</xdr:col>
      <xdr:colOff>9190506</xdr:colOff>
      <xdr:row>87</xdr:row>
      <xdr:rowOff>89596</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82826</xdr:colOff>
      <xdr:row>88</xdr:row>
      <xdr:rowOff>114300</xdr:rowOff>
    </xdr:from>
    <xdr:to>
      <xdr:col>2</xdr:col>
      <xdr:colOff>9190506</xdr:colOff>
      <xdr:row>99</xdr:row>
      <xdr:rowOff>89598</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24848</xdr:colOff>
      <xdr:row>100</xdr:row>
      <xdr:rowOff>22411</xdr:rowOff>
    </xdr:from>
    <xdr:to>
      <xdr:col>2</xdr:col>
      <xdr:colOff>9107680</xdr:colOff>
      <xdr:row>111</xdr:row>
      <xdr:rowOff>67235</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24848</xdr:colOff>
      <xdr:row>112</xdr:row>
      <xdr:rowOff>33618</xdr:rowOff>
    </xdr:from>
    <xdr:to>
      <xdr:col>2</xdr:col>
      <xdr:colOff>9082832</xdr:colOff>
      <xdr:row>123</xdr:row>
      <xdr:rowOff>89597</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33130</xdr:colOff>
      <xdr:row>125</xdr:row>
      <xdr:rowOff>9524</xdr:rowOff>
    </xdr:from>
    <xdr:to>
      <xdr:col>2</xdr:col>
      <xdr:colOff>9057983</xdr:colOff>
      <xdr:row>136</xdr:row>
      <xdr:rowOff>89596</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124238</xdr:colOff>
      <xdr:row>137</xdr:row>
      <xdr:rowOff>16566</xdr:rowOff>
    </xdr:from>
    <xdr:to>
      <xdr:col>2</xdr:col>
      <xdr:colOff>9149091</xdr:colOff>
      <xdr:row>148</xdr:row>
      <xdr:rowOff>106164</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140804</xdr:colOff>
      <xdr:row>149</xdr:row>
      <xdr:rowOff>8282</xdr:rowOff>
    </xdr:from>
    <xdr:to>
      <xdr:col>2</xdr:col>
      <xdr:colOff>9165657</xdr:colOff>
      <xdr:row>160</xdr:row>
      <xdr:rowOff>97880</xdr:rowOff>
    </xdr:to>
    <xdr:graphicFrame macro="">
      <xdr:nvGraphicFramePr>
        <xdr:cNvPr id="30" name="Chart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115957</xdr:colOff>
      <xdr:row>161</xdr:row>
      <xdr:rowOff>24847</xdr:rowOff>
    </xdr:from>
    <xdr:to>
      <xdr:col>2</xdr:col>
      <xdr:colOff>9140810</xdr:colOff>
      <xdr:row>172</xdr:row>
      <xdr:rowOff>114445</xdr:rowOff>
    </xdr:to>
    <xdr:graphicFrame macro="">
      <xdr:nvGraphicFramePr>
        <xdr:cNvPr id="31" name="Chart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99391</xdr:colOff>
      <xdr:row>173</xdr:row>
      <xdr:rowOff>41413</xdr:rowOff>
    </xdr:from>
    <xdr:to>
      <xdr:col>2</xdr:col>
      <xdr:colOff>9124244</xdr:colOff>
      <xdr:row>184</xdr:row>
      <xdr:rowOff>131010</xdr:rowOff>
    </xdr:to>
    <xdr:graphicFrame macro="">
      <xdr:nvGraphicFramePr>
        <xdr:cNvPr id="32" name="Chart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0</xdr:colOff>
      <xdr:row>198</xdr:row>
      <xdr:rowOff>89647</xdr:rowOff>
    </xdr:from>
    <xdr:to>
      <xdr:col>2</xdr:col>
      <xdr:colOff>9172576</xdr:colOff>
      <xdr:row>209</xdr:row>
      <xdr:rowOff>66675</xdr:rowOff>
    </xdr:to>
    <xdr:graphicFrame macro="">
      <xdr:nvGraphicFramePr>
        <xdr:cNvPr id="33" name="Chart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85725</xdr:colOff>
      <xdr:row>4</xdr:row>
      <xdr:rowOff>66676</xdr:rowOff>
    </xdr:from>
    <xdr:to>
      <xdr:col>2</xdr:col>
      <xdr:colOff>8899071</xdr:colOff>
      <xdr:row>15</xdr:row>
      <xdr:rowOff>142876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xdr:colOff>
      <xdr:row>42</xdr:row>
      <xdr:rowOff>104775</xdr:rowOff>
    </xdr:from>
    <xdr:to>
      <xdr:col>2</xdr:col>
      <xdr:colOff>8867775</xdr:colOff>
      <xdr:row>53</xdr:row>
      <xdr:rowOff>76200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104775</xdr:colOff>
      <xdr:row>16</xdr:row>
      <xdr:rowOff>95251</xdr:rowOff>
    </xdr:from>
    <xdr:to>
      <xdr:col>2</xdr:col>
      <xdr:colOff>8918121</xdr:colOff>
      <xdr:row>27</xdr:row>
      <xdr:rowOff>142875</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47625</xdr:colOff>
      <xdr:row>28</xdr:row>
      <xdr:rowOff>76200</xdr:rowOff>
    </xdr:from>
    <xdr:to>
      <xdr:col>2</xdr:col>
      <xdr:colOff>8860971</xdr:colOff>
      <xdr:row>39</xdr:row>
      <xdr:rowOff>85725</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190500</xdr:colOff>
      <xdr:row>54</xdr:row>
      <xdr:rowOff>76201</xdr:rowOff>
    </xdr:from>
    <xdr:to>
      <xdr:col>2</xdr:col>
      <xdr:colOff>8820150</xdr:colOff>
      <xdr:row>65</xdr:row>
      <xdr:rowOff>47625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95250</xdr:colOff>
      <xdr:row>66</xdr:row>
      <xdr:rowOff>161925</xdr:rowOff>
    </xdr:from>
    <xdr:to>
      <xdr:col>2</xdr:col>
      <xdr:colOff>8915400</xdr:colOff>
      <xdr:row>77</xdr:row>
      <xdr:rowOff>57150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57150</xdr:colOff>
      <xdr:row>78</xdr:row>
      <xdr:rowOff>171450</xdr:rowOff>
    </xdr:from>
    <xdr:to>
      <xdr:col>2</xdr:col>
      <xdr:colOff>8877300</xdr:colOff>
      <xdr:row>89</xdr:row>
      <xdr:rowOff>66675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85725</xdr:colOff>
      <xdr:row>90</xdr:row>
      <xdr:rowOff>19050</xdr:rowOff>
    </xdr:from>
    <xdr:to>
      <xdr:col>2</xdr:col>
      <xdr:colOff>8905875</xdr:colOff>
      <xdr:row>101</xdr:row>
      <xdr:rowOff>85725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66675</xdr:colOff>
      <xdr:row>102</xdr:row>
      <xdr:rowOff>66675</xdr:rowOff>
    </xdr:from>
    <xdr:to>
      <xdr:col>2</xdr:col>
      <xdr:colOff>8886825</xdr:colOff>
      <xdr:row>113</xdr:row>
      <xdr:rowOff>200025</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57150</xdr:colOff>
      <xdr:row>114</xdr:row>
      <xdr:rowOff>85724</xdr:rowOff>
    </xdr:from>
    <xdr:to>
      <xdr:col>2</xdr:col>
      <xdr:colOff>8820150</xdr:colOff>
      <xdr:row>125</xdr:row>
      <xdr:rowOff>133349</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19050</xdr:colOff>
      <xdr:row>126</xdr:row>
      <xdr:rowOff>66674</xdr:rowOff>
    </xdr:from>
    <xdr:to>
      <xdr:col>2</xdr:col>
      <xdr:colOff>8820150</xdr:colOff>
      <xdr:row>137</xdr:row>
      <xdr:rowOff>133349</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85725</xdr:colOff>
      <xdr:row>3</xdr:row>
      <xdr:rowOff>66676</xdr:rowOff>
    </xdr:from>
    <xdr:to>
      <xdr:col>2</xdr:col>
      <xdr:colOff>8899071</xdr:colOff>
      <xdr:row>14</xdr:row>
      <xdr:rowOff>142876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66674</xdr:colOff>
      <xdr:row>16</xdr:row>
      <xdr:rowOff>104774</xdr:rowOff>
    </xdr:from>
    <xdr:to>
      <xdr:col>2</xdr:col>
      <xdr:colOff>8813345</xdr:colOff>
      <xdr:row>27</xdr:row>
      <xdr:rowOff>76199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66674</xdr:colOff>
      <xdr:row>29</xdr:row>
      <xdr:rowOff>0</xdr:rowOff>
    </xdr:from>
    <xdr:to>
      <xdr:col>2</xdr:col>
      <xdr:colOff>8813345</xdr:colOff>
      <xdr:row>40</xdr:row>
      <xdr:rowOff>76200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114300</xdr:colOff>
      <xdr:row>42</xdr:row>
      <xdr:rowOff>114300</xdr:rowOff>
    </xdr:from>
    <xdr:to>
      <xdr:col>2</xdr:col>
      <xdr:colOff>8746671</xdr:colOff>
      <xdr:row>53</xdr:row>
      <xdr:rowOff>76200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114300</xdr:colOff>
      <xdr:row>54</xdr:row>
      <xdr:rowOff>114300</xdr:rowOff>
    </xdr:from>
    <xdr:to>
      <xdr:col>2</xdr:col>
      <xdr:colOff>8746671</xdr:colOff>
      <xdr:row>65</xdr:row>
      <xdr:rowOff>76200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123825</xdr:colOff>
      <xdr:row>67</xdr:row>
      <xdr:rowOff>57150</xdr:rowOff>
    </xdr:from>
    <xdr:to>
      <xdr:col>2</xdr:col>
      <xdr:colOff>8737146</xdr:colOff>
      <xdr:row>78</xdr:row>
      <xdr:rowOff>133350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66675</xdr:colOff>
      <xdr:row>79</xdr:row>
      <xdr:rowOff>66675</xdr:rowOff>
    </xdr:from>
    <xdr:to>
      <xdr:col>2</xdr:col>
      <xdr:colOff>8622846</xdr:colOff>
      <xdr:row>90</xdr:row>
      <xdr:rowOff>142875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104775</xdr:colOff>
      <xdr:row>115</xdr:row>
      <xdr:rowOff>57150</xdr:rowOff>
    </xdr:from>
    <xdr:to>
      <xdr:col>2</xdr:col>
      <xdr:colOff>8660946</xdr:colOff>
      <xdr:row>126</xdr:row>
      <xdr:rowOff>133350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57150</xdr:colOff>
      <xdr:row>103</xdr:row>
      <xdr:rowOff>104774</xdr:rowOff>
    </xdr:from>
    <xdr:to>
      <xdr:col>2</xdr:col>
      <xdr:colOff>8632371</xdr:colOff>
      <xdr:row>114</xdr:row>
      <xdr:rowOff>133349</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104775</xdr:colOff>
      <xdr:row>127</xdr:row>
      <xdr:rowOff>57150</xdr:rowOff>
    </xdr:from>
    <xdr:to>
      <xdr:col>2</xdr:col>
      <xdr:colOff>8660946</xdr:colOff>
      <xdr:row>138</xdr:row>
      <xdr:rowOff>133350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142875</xdr:colOff>
      <xdr:row>91</xdr:row>
      <xdr:rowOff>57150</xdr:rowOff>
    </xdr:from>
    <xdr:to>
      <xdr:col>2</xdr:col>
      <xdr:colOff>8679996</xdr:colOff>
      <xdr:row>102</xdr:row>
      <xdr:rowOff>85725</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38100</xdr:colOff>
      <xdr:row>2</xdr:row>
      <xdr:rowOff>76200</xdr:rowOff>
    </xdr:from>
    <xdr:to>
      <xdr:col>2</xdr:col>
      <xdr:colOff>8905875</xdr:colOff>
      <xdr:row>13</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xdr:colOff>
      <xdr:row>14</xdr:row>
      <xdr:rowOff>0</xdr:rowOff>
    </xdr:from>
    <xdr:to>
      <xdr:col>2</xdr:col>
      <xdr:colOff>8867775</xdr:colOff>
      <xdr:row>25</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38100</xdr:colOff>
      <xdr:row>26</xdr:row>
      <xdr:rowOff>76200</xdr:rowOff>
    </xdr:from>
    <xdr:to>
      <xdr:col>2</xdr:col>
      <xdr:colOff>8905875</xdr:colOff>
      <xdr:row>37</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38100</xdr:colOff>
      <xdr:row>38</xdr:row>
      <xdr:rowOff>76200</xdr:rowOff>
    </xdr:from>
    <xdr:to>
      <xdr:col>2</xdr:col>
      <xdr:colOff>8905875</xdr:colOff>
      <xdr:row>49</xdr:row>
      <xdr:rowOff>123825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38100</xdr:colOff>
      <xdr:row>50</xdr:row>
      <xdr:rowOff>76199</xdr:rowOff>
    </xdr:from>
    <xdr:to>
      <xdr:col>2</xdr:col>
      <xdr:colOff>8905875</xdr:colOff>
      <xdr:row>61</xdr:row>
      <xdr:rowOff>142875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85725</xdr:colOff>
      <xdr:row>62</xdr:row>
      <xdr:rowOff>66677</xdr:rowOff>
    </xdr:from>
    <xdr:to>
      <xdr:col>2</xdr:col>
      <xdr:colOff>8899071</xdr:colOff>
      <xdr:row>73</xdr:row>
      <xdr:rowOff>190501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mmon/Performance%20Management/Directorate%20Scorecard%20Updates/Research%20and%20Innovation.xlsx" TargetMode="External"/><Relationship Id="rId7" Type="http://schemas.openxmlformats.org/officeDocument/2006/relationships/comments" Target="../comments1.xml"/><Relationship Id="rId2" Type="http://schemas.openxmlformats.org/officeDocument/2006/relationships/hyperlink" Target="../../../../../InfectionControl/Common/IC%20Reports/HAIRT%20RETURNS" TargetMode="External"/><Relationship Id="rId1" Type="http://schemas.openxmlformats.org/officeDocument/2006/relationships/hyperlink" Target="../../../../../InfectionControl/Common/IC%20Reports/HAIRT%20RETURN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InfectionControl/Common/IC%20Reports/HAIRT%20RETURN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MN221"/>
  <sheetViews>
    <sheetView zoomScale="60" zoomScaleNormal="60" workbookViewId="0">
      <pane xSplit="1" ySplit="6" topLeftCell="B37" activePane="bottomRight" state="frozenSplit"/>
      <selection pane="topRight" activeCell="N1" sqref="N1"/>
      <selection pane="bottomLeft" activeCell="A6" sqref="A6"/>
      <selection pane="bottomRight" activeCell="DZ5" sqref="A5:DZ5"/>
    </sheetView>
  </sheetViews>
  <sheetFormatPr defaultColWidth="11.85546875" defaultRowHeight="12.75" x14ac:dyDescent="0.2"/>
  <cols>
    <col min="1" max="31" width="11.85546875" style="67"/>
    <col min="32" max="32" width="11.85546875" style="653"/>
    <col min="33" max="39" width="11.85546875" style="67"/>
    <col min="40" max="41" width="11.85546875" style="647"/>
    <col min="42" max="63" width="11.85546875" style="67"/>
    <col min="64" max="64" width="11.85546875" style="649"/>
    <col min="65" max="68" width="11.85546875" style="67"/>
    <col min="69" max="69" width="11.85546875" style="1017"/>
    <col min="70" max="70" width="11.85546875" style="1091"/>
    <col min="71" max="71" width="11.85546875" style="67"/>
    <col min="72" max="78" width="11.85546875" style="649"/>
    <col min="79" max="106" width="11.85546875" style="67"/>
    <col min="107" max="107" width="12.42578125" style="67" customWidth="1"/>
    <col min="108" max="112" width="11.85546875" style="67"/>
    <col min="113" max="114" width="17.140625" style="67" customWidth="1"/>
    <col min="115" max="129" width="11.85546875" style="67"/>
    <col min="130" max="130" width="11.85546875" style="653"/>
    <col min="131" max="148" width="11.85546875" style="67"/>
    <col min="149" max="192" width="11.85546875" style="653"/>
    <col min="193" max="194" width="11.85546875" style="658"/>
    <col min="195" max="197" width="11.85546875" style="67"/>
    <col min="198" max="199" width="11.85546875" style="658"/>
    <col min="200" max="200" width="11.85546875" style="657"/>
    <col min="201" max="206" width="11.85546875" style="648"/>
    <col min="207" max="207" width="11.85546875" style="652"/>
    <col min="208" max="209" width="11.85546875" style="648"/>
    <col min="210" max="212" width="11.85546875" style="67"/>
    <col min="213" max="214" width="11.85546875" style="658"/>
    <col min="215" max="215" width="11.85546875" style="67"/>
    <col min="216" max="216" width="11.85546875" style="658"/>
    <col min="217" max="220" width="11.85546875" style="67"/>
    <col min="221" max="222" width="11.85546875" style="658"/>
    <col min="223" max="253" width="11.85546875" style="67"/>
    <col min="254" max="256" width="13.140625" style="67" customWidth="1"/>
    <col min="257" max="272" width="11.85546875" style="67"/>
    <col min="273" max="275" width="11.85546875" style="649"/>
    <col min="276" max="276" width="11.85546875" style="969"/>
    <col min="277" max="278" width="11.85546875" style="67"/>
    <col min="279" max="279" width="11.85546875" style="653"/>
    <col min="280" max="281" width="13" style="739" customWidth="1"/>
    <col min="282" max="282" width="11.85546875" style="649"/>
    <col min="283" max="283" width="15.42578125" style="739" customWidth="1"/>
    <col min="284" max="284" width="15.42578125" style="67" customWidth="1"/>
    <col min="285" max="288" width="11.85546875" style="67"/>
    <col min="289" max="299" width="11.85546875" style="653"/>
    <col min="300" max="301" width="11.85546875" style="658"/>
    <col min="302" max="302" width="11.85546875" style="67"/>
    <col min="303" max="304" width="11.85546875" style="658"/>
    <col min="305" max="320" width="11.85546875" style="653"/>
    <col min="321" max="338" width="11.85546875" style="67"/>
    <col min="339" max="340" width="11.85546875" style="653"/>
    <col min="341" max="343" width="11.85546875" style="67"/>
    <col min="344" max="345" width="11.85546875" style="653"/>
    <col min="346" max="348" width="11.85546875" style="67"/>
    <col min="349" max="349" width="11.85546875" style="658"/>
    <col min="350" max="16384" width="11.85546875" style="67"/>
  </cols>
  <sheetData>
    <row r="1" spans="1:352" x14ac:dyDescent="0.2">
      <c r="A1" s="660"/>
      <c r="B1" s="686"/>
      <c r="C1" s="686"/>
      <c r="D1" s="662" t="s">
        <v>288</v>
      </c>
    </row>
    <row r="2" spans="1:352" ht="13.5" thickBot="1" x14ac:dyDescent="0.25">
      <c r="A2" s="661"/>
      <c r="B2" s="693" t="s">
        <v>333</v>
      </c>
      <c r="C2" s="693" t="s">
        <v>334</v>
      </c>
      <c r="D2" s="662" t="s">
        <v>289</v>
      </c>
    </row>
    <row r="3" spans="1:352" ht="24" customHeight="1" x14ac:dyDescent="0.2">
      <c r="D3" s="1155" t="s">
        <v>216</v>
      </c>
      <c r="E3" s="1156"/>
      <c r="F3" s="1156"/>
      <c r="G3" s="1156"/>
      <c r="H3" s="1157"/>
      <c r="I3" s="1071"/>
      <c r="J3" s="1052"/>
      <c r="K3" s="1053"/>
      <c r="L3" s="1053"/>
      <c r="M3" s="1053">
        <v>1.1000000000000001</v>
      </c>
      <c r="N3" s="1053"/>
      <c r="O3" s="1053"/>
      <c r="P3" s="1053"/>
      <c r="Q3" s="1054"/>
      <c r="R3" s="1055"/>
      <c r="S3" s="1056">
        <v>1.2</v>
      </c>
      <c r="T3" s="1056"/>
      <c r="U3" s="1056"/>
      <c r="V3" s="1057"/>
      <c r="W3" s="1052"/>
      <c r="X3" s="1053">
        <v>1.3</v>
      </c>
      <c r="Y3" s="1053"/>
      <c r="Z3" s="1053"/>
      <c r="AA3" s="1054"/>
      <c r="AB3" s="1027">
        <v>1.7</v>
      </c>
      <c r="AC3" s="1027">
        <v>1.8</v>
      </c>
      <c r="AD3" s="680"/>
      <c r="AE3" s="72"/>
      <c r="AF3" s="1058" t="s">
        <v>39</v>
      </c>
      <c r="AG3" s="1058"/>
      <c r="AH3" s="1058"/>
      <c r="AI3" s="72" t="s">
        <v>40</v>
      </c>
      <c r="AJ3" s="72"/>
      <c r="AK3" s="72"/>
      <c r="AL3" s="72" t="s">
        <v>41</v>
      </c>
      <c r="AM3" s="72"/>
      <c r="AN3" s="73"/>
      <c r="AO3" s="68"/>
      <c r="AP3" s="69"/>
      <c r="AQ3" s="69"/>
      <c r="AR3" s="69">
        <v>1.5</v>
      </c>
      <c r="AS3" s="69"/>
      <c r="AT3" s="69"/>
      <c r="AU3" s="70"/>
      <c r="AV3" s="71"/>
      <c r="AW3" s="72"/>
      <c r="AX3" s="72">
        <v>1.6</v>
      </c>
      <c r="AY3" s="72"/>
      <c r="AZ3" s="72"/>
      <c r="BA3" s="73"/>
      <c r="BB3" s="68"/>
      <c r="BC3" s="69"/>
      <c r="BD3" s="69">
        <v>2.1</v>
      </c>
      <c r="BE3" s="69"/>
      <c r="BF3" s="69"/>
      <c r="BG3" s="69"/>
      <c r="BH3" s="69"/>
      <c r="BI3" s="70"/>
      <c r="BJ3" s="72"/>
      <c r="BK3" s="72"/>
      <c r="BL3" s="1058">
        <v>2.2000000000000002</v>
      </c>
      <c r="BM3" s="72"/>
      <c r="BN3" s="72"/>
      <c r="BO3" s="73"/>
      <c r="BP3" s="72">
        <v>2.2999999999999998</v>
      </c>
      <c r="BQ3" s="1018"/>
      <c r="BR3" s="1092"/>
      <c r="BS3" s="72"/>
      <c r="BT3" s="468">
        <v>2.4</v>
      </c>
      <c r="BU3" s="993">
        <v>2.5</v>
      </c>
      <c r="BV3" s="993"/>
      <c r="BW3" s="993"/>
      <c r="BX3" s="993"/>
      <c r="BY3" s="993"/>
      <c r="BZ3" s="1076"/>
      <c r="CA3" s="814" t="s">
        <v>367</v>
      </c>
      <c r="CB3" s="814"/>
      <c r="CC3" s="814"/>
      <c r="CD3" s="814"/>
      <c r="CE3" s="814"/>
      <c r="CF3" s="814"/>
      <c r="CG3" s="814"/>
      <c r="CH3" s="814" t="s">
        <v>367</v>
      </c>
      <c r="CI3" s="814"/>
      <c r="CJ3" s="985"/>
      <c r="CK3" s="71">
        <v>2.6</v>
      </c>
      <c r="CL3" s="72"/>
      <c r="CM3" s="73"/>
      <c r="CN3" s="68"/>
      <c r="CO3" s="69"/>
      <c r="CP3" s="69"/>
      <c r="CQ3" s="69" t="s">
        <v>374</v>
      </c>
      <c r="CR3" s="69"/>
      <c r="CS3" s="69"/>
      <c r="CT3" s="69"/>
      <c r="CU3" s="70" t="s">
        <v>373</v>
      </c>
      <c r="CV3" s="814" t="s">
        <v>367</v>
      </c>
      <c r="CW3" s="997"/>
      <c r="CX3" s="814"/>
      <c r="CY3" s="814"/>
      <c r="CZ3" s="814"/>
      <c r="DA3" s="985"/>
      <c r="DB3" s="75">
        <v>3.1</v>
      </c>
      <c r="DC3" s="68"/>
      <c r="DD3" s="69"/>
      <c r="DE3" s="69">
        <v>3.2</v>
      </c>
      <c r="DF3" s="69"/>
      <c r="DG3" s="69"/>
      <c r="DH3" s="70"/>
      <c r="DI3" s="71"/>
      <c r="DJ3" s="72"/>
      <c r="DK3" s="72">
        <v>3.3</v>
      </c>
      <c r="DL3" s="72"/>
      <c r="DM3" s="72"/>
      <c r="DN3" s="73"/>
      <c r="DO3" s="814" t="s">
        <v>367</v>
      </c>
      <c r="DP3" s="814"/>
      <c r="DQ3" s="814"/>
      <c r="DR3" s="814"/>
      <c r="DS3" s="76">
        <v>4.0999999999999996</v>
      </c>
      <c r="DT3" s="72"/>
      <c r="DU3" s="72"/>
      <c r="DV3" s="72"/>
      <c r="DW3" s="72"/>
      <c r="DX3" s="72"/>
      <c r="DY3" s="72"/>
      <c r="DZ3" s="479"/>
      <c r="EA3" s="72"/>
      <c r="EB3" s="74">
        <v>4.2</v>
      </c>
      <c r="EC3" s="69"/>
      <c r="ED3" s="69"/>
      <c r="EE3" s="69"/>
      <c r="EF3" s="69"/>
      <c r="EG3" s="69"/>
      <c r="EH3" s="69"/>
      <c r="EI3" s="69"/>
      <c r="EJ3" s="70"/>
      <c r="EK3" s="71">
        <v>4.3</v>
      </c>
      <c r="EL3" s="72"/>
      <c r="EM3" s="72"/>
      <c r="EN3" s="814" t="s">
        <v>367</v>
      </c>
      <c r="EO3" s="814"/>
      <c r="EP3" s="814"/>
      <c r="EQ3" s="814"/>
      <c r="ER3" s="1105" t="s">
        <v>432</v>
      </c>
      <c r="ES3" s="1104">
        <v>5.0999999999999996</v>
      </c>
      <c r="ET3" s="482"/>
      <c r="EU3" s="482"/>
      <c r="EV3" s="482"/>
      <c r="EW3" s="482"/>
      <c r="EX3" s="482"/>
      <c r="EY3" s="482"/>
      <c r="EZ3" s="482"/>
      <c r="FA3" s="482"/>
      <c r="FB3" s="482"/>
      <c r="FC3" s="1112">
        <v>5.2</v>
      </c>
      <c r="FD3" s="1113"/>
      <c r="FE3" s="484"/>
      <c r="FF3" s="484"/>
      <c r="FG3" s="484"/>
      <c r="FH3" s="484"/>
      <c r="FI3" s="484"/>
      <c r="FJ3" s="484"/>
      <c r="FK3" s="484"/>
      <c r="FL3" s="484"/>
      <c r="FM3" s="484"/>
      <c r="FN3" s="484"/>
      <c r="FO3" s="1114">
        <v>5.3</v>
      </c>
      <c r="FP3" s="1115"/>
      <c r="FQ3" s="482"/>
      <c r="FR3" s="482"/>
      <c r="FS3" s="482"/>
      <c r="FT3" s="482"/>
      <c r="FU3" s="482"/>
      <c r="FV3" s="482"/>
      <c r="FW3" s="482"/>
      <c r="FX3" s="482"/>
      <c r="FY3" s="482"/>
      <c r="FZ3" s="482"/>
      <c r="GA3" s="482"/>
      <c r="GB3" s="482"/>
      <c r="GC3" s="482"/>
      <c r="GD3" s="482"/>
      <c r="GE3" s="482"/>
      <c r="GF3" s="482"/>
      <c r="GG3" s="482"/>
      <c r="GH3" s="482"/>
      <c r="GI3" s="482"/>
      <c r="GJ3" s="1101">
        <v>6.1</v>
      </c>
      <c r="GK3" s="888"/>
      <c r="GL3" s="888"/>
      <c r="GM3" s="80"/>
      <c r="GN3" s="80"/>
      <c r="GO3" s="80">
        <v>6.2</v>
      </c>
      <c r="GP3" s="486"/>
      <c r="GQ3" s="486"/>
      <c r="GR3" s="814" t="s">
        <v>367</v>
      </c>
      <c r="GS3" s="814"/>
      <c r="GT3" s="814"/>
      <c r="GU3" s="78">
        <v>7.1</v>
      </c>
      <c r="GV3" s="78"/>
      <c r="GW3" s="78"/>
      <c r="GX3" s="78"/>
      <c r="GY3" s="82"/>
      <c r="GZ3" s="814" t="s">
        <v>367</v>
      </c>
      <c r="HA3" s="814"/>
      <c r="HB3" s="814"/>
      <c r="HC3" s="80">
        <v>7.2</v>
      </c>
      <c r="HD3" s="80"/>
      <c r="HE3" s="486"/>
      <c r="HF3" s="486"/>
      <c r="HG3" s="80"/>
      <c r="HH3" s="486"/>
      <c r="HI3" s="80"/>
      <c r="HJ3" s="814" t="s">
        <v>367</v>
      </c>
      <c r="HK3" s="1016"/>
      <c r="HL3" s="814"/>
      <c r="HM3" s="83">
        <v>7.3</v>
      </c>
      <c r="HN3" s="83"/>
      <c r="HO3" s="78"/>
      <c r="HP3" s="78"/>
      <c r="HQ3" s="82"/>
      <c r="HR3" s="79">
        <v>8.1</v>
      </c>
      <c r="HS3" s="851"/>
      <c r="HT3" s="851"/>
      <c r="HU3" s="80"/>
      <c r="HV3" s="80"/>
      <c r="HW3" s="77">
        <v>8.1999999999999993</v>
      </c>
      <c r="HX3" s="78"/>
      <c r="HY3" s="78"/>
      <c r="HZ3" s="78"/>
      <c r="IA3" s="78"/>
      <c r="IB3" s="84">
        <v>8.3000000000000007</v>
      </c>
      <c r="IC3" s="80"/>
      <c r="ID3" s="80"/>
      <c r="IE3" s="80"/>
      <c r="IF3" s="80"/>
      <c r="IG3" s="77">
        <v>8.4</v>
      </c>
      <c r="IH3" s="78"/>
      <c r="II3" s="78"/>
      <c r="IJ3" s="78"/>
      <c r="IK3" s="78"/>
      <c r="IL3" s="78">
        <v>8.5</v>
      </c>
      <c r="IM3" s="78"/>
      <c r="IN3" s="78"/>
      <c r="IO3" s="78"/>
      <c r="IP3" s="78"/>
      <c r="IQ3" s="84">
        <v>8.6</v>
      </c>
      <c r="IR3" s="80"/>
      <c r="IS3" s="80"/>
      <c r="IT3" s="80">
        <v>8.6999999999999993</v>
      </c>
      <c r="IU3" s="80"/>
      <c r="IV3" s="80"/>
      <c r="IW3" s="80"/>
      <c r="IX3" s="85"/>
      <c r="IY3" s="81">
        <v>8.8000000000000007</v>
      </c>
      <c r="IZ3" s="876"/>
      <c r="JA3" s="876"/>
      <c r="JB3" s="78"/>
      <c r="JC3" s="78"/>
      <c r="JD3" s="77">
        <v>8.9</v>
      </c>
      <c r="JE3" s="78"/>
      <c r="JF3" s="78"/>
      <c r="JG3" s="78"/>
      <c r="JH3" s="82"/>
      <c r="JI3" s="86">
        <v>1.1000000000000001</v>
      </c>
      <c r="JJ3" s="87"/>
      <c r="JK3" s="87"/>
      <c r="JL3" s="87"/>
      <c r="JM3" s="1078">
        <v>2.1</v>
      </c>
      <c r="JN3" s="914"/>
      <c r="JO3" s="914"/>
      <c r="JP3" s="496">
        <v>2.2000000000000002</v>
      </c>
      <c r="JQ3" s="87"/>
      <c r="JR3" s="87"/>
      <c r="JS3" s="921">
        <v>3.1</v>
      </c>
      <c r="JT3" s="922"/>
      <c r="JU3" s="922"/>
      <c r="JV3" s="923">
        <v>3.2</v>
      </c>
      <c r="JW3" s="909"/>
      <c r="JX3" s="923"/>
      <c r="JY3" s="88"/>
      <c r="JZ3" s="88"/>
      <c r="KA3" s="88"/>
      <c r="KB3" s="89"/>
      <c r="KC3" s="925">
        <v>4.0999999999999996</v>
      </c>
      <c r="KD3" s="926"/>
      <c r="KE3" s="252"/>
      <c r="KF3" s="252"/>
      <c r="KG3" s="498"/>
      <c r="KH3" s="928">
        <v>4.2</v>
      </c>
      <c r="KI3" s="923"/>
      <c r="KJ3" s="923"/>
      <c r="KK3" s="923"/>
      <c r="KL3" s="929"/>
      <c r="KM3" s="930">
        <v>4.3</v>
      </c>
      <c r="KN3" s="926"/>
      <c r="KO3" s="926"/>
      <c r="KP3" s="87">
        <v>4.4000000000000004</v>
      </c>
      <c r="KQ3" s="243"/>
      <c r="KR3" s="243"/>
      <c r="KS3" s="926"/>
      <c r="KT3" s="926"/>
      <c r="KU3" s="926"/>
      <c r="KV3" s="926"/>
      <c r="KW3" s="926"/>
      <c r="KX3" s="959"/>
      <c r="KY3" s="928" t="s">
        <v>383</v>
      </c>
      <c r="KZ3" s="923"/>
      <c r="LA3" s="923"/>
      <c r="LB3" s="923"/>
      <c r="LC3" s="923"/>
      <c r="LD3" s="923"/>
      <c r="LE3" s="929"/>
      <c r="LF3" s="930">
        <v>4.5999999999999996</v>
      </c>
      <c r="LG3" s="926"/>
      <c r="LH3" s="959"/>
      <c r="LI3" s="90">
        <v>1.1000000000000001</v>
      </c>
      <c r="LJ3" s="91"/>
      <c r="LK3" s="91"/>
      <c r="LL3" s="92"/>
      <c r="LM3" s="93">
        <v>1.2</v>
      </c>
      <c r="LN3" s="93"/>
      <c r="LO3" s="94"/>
      <c r="LP3" s="813" t="s">
        <v>387</v>
      </c>
      <c r="LQ3" s="814"/>
      <c r="LR3" s="814"/>
      <c r="LS3" s="985"/>
      <c r="LT3" s="95">
        <v>2.1</v>
      </c>
      <c r="LU3" s="93"/>
      <c r="LV3" s="93"/>
      <c r="LW3" s="94"/>
      <c r="LX3" s="90">
        <v>2.2000000000000002</v>
      </c>
      <c r="LY3" s="91"/>
      <c r="LZ3" s="92"/>
      <c r="MA3" s="729">
        <v>3.1</v>
      </c>
      <c r="MB3" s="96"/>
      <c r="MC3" s="93"/>
      <c r="MD3" s="93"/>
      <c r="ME3" s="94"/>
      <c r="MF3" s="730">
        <v>3.2</v>
      </c>
      <c r="MG3" s="97"/>
      <c r="MH3" s="91"/>
      <c r="MI3" s="91"/>
      <c r="MJ3" s="92"/>
      <c r="MK3" s="731">
        <v>1.1000000000000001</v>
      </c>
      <c r="ML3" s="98"/>
      <c r="MM3" s="99"/>
    </row>
    <row r="4" spans="1:352" ht="15" customHeight="1" x14ac:dyDescent="0.2">
      <c r="D4" s="819"/>
      <c r="E4" s="820"/>
      <c r="F4" s="820"/>
      <c r="G4" s="820"/>
      <c r="H4" s="821"/>
      <c r="I4" s="836"/>
      <c r="J4" s="106"/>
      <c r="K4" s="107"/>
      <c r="L4" s="107"/>
      <c r="M4" s="107"/>
      <c r="N4" s="107"/>
      <c r="O4" s="107"/>
      <c r="P4" s="107"/>
      <c r="Q4" s="108"/>
      <c r="R4" s="682"/>
      <c r="S4" s="187"/>
      <c r="T4" s="187"/>
      <c r="U4" s="187"/>
      <c r="V4" s="679"/>
      <c r="W4" s="106"/>
      <c r="X4" s="107"/>
      <c r="Y4" s="107"/>
      <c r="Z4" s="107"/>
      <c r="AA4" s="108"/>
      <c r="AB4" s="107"/>
      <c r="AC4" s="107"/>
      <c r="AD4" s="682"/>
      <c r="AE4" s="544"/>
      <c r="AF4" s="259"/>
      <c r="AG4" s="544"/>
      <c r="AH4" s="544"/>
      <c r="AI4" s="544"/>
      <c r="AJ4" s="544"/>
      <c r="AK4" s="544"/>
      <c r="AL4" s="544"/>
      <c r="AM4" s="544"/>
      <c r="AN4" s="545"/>
      <c r="AO4" s="522"/>
      <c r="AP4" s="523"/>
      <c r="AQ4" s="523"/>
      <c r="AR4" s="523"/>
      <c r="AS4" s="523"/>
      <c r="AT4" s="523"/>
      <c r="AU4" s="524"/>
      <c r="AV4" s="543"/>
      <c r="AW4" s="544"/>
      <c r="AX4" s="544"/>
      <c r="AY4" s="544"/>
      <c r="AZ4" s="544"/>
      <c r="BA4" s="545"/>
      <c r="BB4" s="522"/>
      <c r="BC4" s="523"/>
      <c r="BD4" s="523"/>
      <c r="BE4" s="523"/>
      <c r="BF4" s="523"/>
      <c r="BG4" s="523"/>
      <c r="BH4" s="523"/>
      <c r="BI4" s="524"/>
      <c r="BJ4" s="544"/>
      <c r="BK4" s="544"/>
      <c r="BL4" s="556"/>
      <c r="BM4" s="544"/>
      <c r="BN4" s="544"/>
      <c r="BO4" s="545"/>
      <c r="BP4" s="544"/>
      <c r="BQ4" s="718"/>
      <c r="BR4" s="1093"/>
      <c r="BS4" s="544"/>
      <c r="BT4" s="521"/>
      <c r="BU4" s="555"/>
      <c r="BV4" s="555"/>
      <c r="BW4" s="555"/>
      <c r="BX4" s="555"/>
      <c r="BY4" s="555"/>
      <c r="BZ4" s="1077"/>
      <c r="CA4" s="973"/>
      <c r="CB4" s="816"/>
      <c r="CC4" s="816"/>
      <c r="CD4" s="816"/>
      <c r="CE4" s="816"/>
      <c r="CF4" s="816"/>
      <c r="CG4" s="816"/>
      <c r="CH4" s="816"/>
      <c r="CI4" s="816"/>
      <c r="CJ4" s="986"/>
      <c r="CK4" s="543"/>
      <c r="CL4" s="544"/>
      <c r="CM4" s="545"/>
      <c r="CN4" s="522"/>
      <c r="CO4" s="523"/>
      <c r="CP4" s="523"/>
      <c r="CQ4" s="523"/>
      <c r="CR4" s="523"/>
      <c r="CS4" s="523"/>
      <c r="CT4" s="523"/>
      <c r="CU4" s="524"/>
      <c r="CV4" s="973"/>
      <c r="CW4" s="998"/>
      <c r="CX4" s="816"/>
      <c r="CY4" s="816"/>
      <c r="CZ4" s="816"/>
      <c r="DA4" s="986"/>
      <c r="DB4" s="636"/>
      <c r="DC4" s="522"/>
      <c r="DD4" s="523"/>
      <c r="DE4" s="523"/>
      <c r="DF4" s="523"/>
      <c r="DG4" s="523"/>
      <c r="DH4" s="524"/>
      <c r="DI4" s="543"/>
      <c r="DJ4" s="544"/>
      <c r="DK4" s="544"/>
      <c r="DL4" s="544"/>
      <c r="DM4" s="544"/>
      <c r="DN4" s="545"/>
      <c r="DO4" s="815"/>
      <c r="DP4" s="816"/>
      <c r="DQ4" s="816"/>
      <c r="DR4" s="816"/>
      <c r="DS4" s="823"/>
      <c r="DT4" s="544"/>
      <c r="DU4" s="544"/>
      <c r="DV4" s="544"/>
      <c r="DW4" s="544"/>
      <c r="DX4" s="544"/>
      <c r="DY4" s="544"/>
      <c r="DZ4" s="259"/>
      <c r="EA4" s="544"/>
      <c r="EB4" s="822"/>
      <c r="EC4" s="523"/>
      <c r="ED4" s="523"/>
      <c r="EE4" s="523"/>
      <c r="EF4" s="523"/>
      <c r="EG4" s="523"/>
      <c r="EH4" s="523"/>
      <c r="EI4" s="523"/>
      <c r="EJ4" s="524"/>
      <c r="EK4" s="543"/>
      <c r="EL4" s="544"/>
      <c r="EM4" s="544"/>
      <c r="EN4" s="815"/>
      <c r="EO4" s="816"/>
      <c r="EP4" s="816"/>
      <c r="EQ4" s="816"/>
      <c r="ER4" s="1106"/>
      <c r="ES4" s="527"/>
      <c r="ET4" s="528"/>
      <c r="EU4" s="528"/>
      <c r="EV4" s="528"/>
      <c r="EW4" s="528"/>
      <c r="EX4" s="528"/>
      <c r="EY4" s="528"/>
      <c r="EZ4" s="528"/>
      <c r="FA4" s="528"/>
      <c r="FB4" s="528"/>
      <c r="FC4" s="1102"/>
      <c r="FD4" s="530"/>
      <c r="FE4" s="530"/>
      <c r="FF4" s="530"/>
      <c r="FG4" s="530"/>
      <c r="FH4" s="530"/>
      <c r="FI4" s="530"/>
      <c r="FJ4" s="530"/>
      <c r="FK4" s="530"/>
      <c r="FL4" s="530"/>
      <c r="FM4" s="530"/>
      <c r="FN4" s="530"/>
      <c r="FO4" s="1103"/>
      <c r="FP4" s="528"/>
      <c r="FQ4" s="528"/>
      <c r="FR4" s="528"/>
      <c r="FS4" s="528"/>
      <c r="FT4" s="528"/>
      <c r="FU4" s="528"/>
      <c r="FV4" s="528"/>
      <c r="FW4" s="528"/>
      <c r="FX4" s="528"/>
      <c r="FY4" s="528"/>
      <c r="FZ4" s="528"/>
      <c r="GA4" s="528"/>
      <c r="GB4" s="528"/>
      <c r="GC4" s="528"/>
      <c r="GD4" s="528"/>
      <c r="GE4" s="528"/>
      <c r="GF4" s="528"/>
      <c r="GG4" s="528"/>
      <c r="GH4" s="528"/>
      <c r="GI4" s="528"/>
      <c r="GJ4" s="1102"/>
      <c r="GK4" s="889"/>
      <c r="GL4" s="889"/>
      <c r="GM4" s="533"/>
      <c r="GN4" s="533"/>
      <c r="GO4" s="533"/>
      <c r="GP4" s="532"/>
      <c r="GQ4" s="532"/>
      <c r="GR4" s="1126" t="s">
        <v>375</v>
      </c>
      <c r="GS4" s="1127"/>
      <c r="GT4" s="1127"/>
      <c r="GU4" s="535"/>
      <c r="GV4" s="535"/>
      <c r="GW4" s="535"/>
      <c r="GX4" s="535"/>
      <c r="GY4" s="536"/>
      <c r="GZ4" s="1126" t="s">
        <v>375</v>
      </c>
      <c r="HA4" s="1127"/>
      <c r="HB4" s="1127"/>
      <c r="HC4" s="533"/>
      <c r="HD4" s="533"/>
      <c r="HE4" s="532"/>
      <c r="HF4" s="532"/>
      <c r="HG4" s="533"/>
      <c r="HH4" s="532"/>
      <c r="HI4" s="533"/>
      <c r="HJ4" s="1126" t="s">
        <v>375</v>
      </c>
      <c r="HK4" s="1127"/>
      <c r="HL4" s="1127"/>
      <c r="HM4" s="534"/>
      <c r="HN4" s="534"/>
      <c r="HO4" s="535"/>
      <c r="HP4" s="535"/>
      <c r="HQ4" s="536"/>
      <c r="HR4" s="860" t="s">
        <v>325</v>
      </c>
      <c r="HS4" s="852"/>
      <c r="HT4" s="852"/>
      <c r="HU4" s="533"/>
      <c r="HV4" s="533"/>
      <c r="HW4" s="774" t="s">
        <v>331</v>
      </c>
      <c r="HX4" s="535"/>
      <c r="HY4" s="535"/>
      <c r="HZ4" s="535"/>
      <c r="IA4" s="535"/>
      <c r="IB4" s="825" t="s">
        <v>330</v>
      </c>
      <c r="IC4" s="533"/>
      <c r="ID4" s="533"/>
      <c r="IE4" s="533"/>
      <c r="IF4" s="533"/>
      <c r="IG4" s="774" t="s">
        <v>327</v>
      </c>
      <c r="IH4" s="535"/>
      <c r="II4" s="535"/>
      <c r="IJ4" s="535"/>
      <c r="IK4" s="535"/>
      <c r="IL4" s="535" t="s">
        <v>328</v>
      </c>
      <c r="IM4" s="535"/>
      <c r="IN4" s="535"/>
      <c r="IO4" s="535"/>
      <c r="IP4" s="535"/>
      <c r="IQ4" s="825" t="s">
        <v>332</v>
      </c>
      <c r="IR4" s="533"/>
      <c r="IS4" s="533"/>
      <c r="IT4" s="533"/>
      <c r="IU4" s="533" t="s">
        <v>329</v>
      </c>
      <c r="IV4" s="533"/>
      <c r="IW4" s="533"/>
      <c r="IX4" s="826"/>
      <c r="IY4" s="824" t="s">
        <v>326</v>
      </c>
      <c r="IZ4" s="877"/>
      <c r="JA4" s="877"/>
      <c r="JB4" s="535"/>
      <c r="JC4" s="535"/>
      <c r="JD4" s="774" t="s">
        <v>403</v>
      </c>
      <c r="JE4" s="535"/>
      <c r="JF4" s="535"/>
      <c r="JG4" s="535"/>
      <c r="JH4" s="536"/>
      <c r="JI4" s="827"/>
      <c r="JJ4" s="773"/>
      <c r="JK4" s="773"/>
      <c r="JL4" s="773"/>
      <c r="JM4" s="1079"/>
      <c r="JN4" s="915"/>
      <c r="JO4" s="915"/>
      <c r="JP4" s="540"/>
      <c r="JQ4" s="773"/>
      <c r="JR4" s="773"/>
      <c r="JS4" s="912"/>
      <c r="JT4" s="906"/>
      <c r="JU4" s="906"/>
      <c r="JV4" s="915"/>
      <c r="JW4" s="625"/>
      <c r="JX4" s="828"/>
      <c r="JY4" s="828"/>
      <c r="JZ4" s="828"/>
      <c r="KA4" s="828"/>
      <c r="KB4" s="829"/>
      <c r="KC4" s="924"/>
      <c r="KD4" s="334"/>
      <c r="KE4" s="334"/>
      <c r="KF4" s="334"/>
      <c r="KG4" s="542"/>
      <c r="KH4" s="539"/>
      <c r="KI4" s="335"/>
      <c r="KJ4" s="335"/>
      <c r="KK4" s="335"/>
      <c r="KL4" s="336"/>
      <c r="KM4" s="541"/>
      <c r="KN4" s="326"/>
      <c r="KO4" s="326"/>
      <c r="KP4" s="773"/>
      <c r="KQ4" s="326"/>
      <c r="KR4" s="326"/>
      <c r="KS4" s="334"/>
      <c r="KT4" s="334"/>
      <c r="KU4" s="334"/>
      <c r="KV4" s="334"/>
      <c r="KW4" s="334"/>
      <c r="KX4" s="542"/>
      <c r="KY4" s="539"/>
      <c r="KZ4" s="335"/>
      <c r="LA4" s="335"/>
      <c r="LB4" s="335"/>
      <c r="LC4" s="335"/>
      <c r="LD4" s="335"/>
      <c r="LE4" s="336"/>
      <c r="LF4" s="541"/>
      <c r="LG4" s="334"/>
      <c r="LH4" s="542"/>
      <c r="LI4" s="567"/>
      <c r="LJ4" s="830"/>
      <c r="LK4" s="830"/>
      <c r="LL4" s="831"/>
      <c r="LM4" s="820"/>
      <c r="LN4" s="820"/>
      <c r="LO4" s="821"/>
      <c r="LP4" s="815"/>
      <c r="LQ4" s="816"/>
      <c r="LR4" s="816"/>
      <c r="LS4" s="986"/>
      <c r="LT4" s="819"/>
      <c r="LU4" s="820"/>
      <c r="LV4" s="820"/>
      <c r="LW4" s="821"/>
      <c r="LX4" s="567"/>
      <c r="LY4" s="830"/>
      <c r="LZ4" s="831"/>
      <c r="MA4" s="832"/>
      <c r="MB4" s="354"/>
      <c r="MC4" s="820"/>
      <c r="MD4" s="820"/>
      <c r="ME4" s="821"/>
      <c r="MF4" s="833"/>
      <c r="MG4" s="547"/>
      <c r="MH4" s="830"/>
      <c r="MI4" s="830"/>
      <c r="MJ4" s="831"/>
      <c r="MK4" s="834"/>
      <c r="ML4" s="553"/>
      <c r="MM4" s="554"/>
    </row>
    <row r="5" spans="1:352" s="151" customFormat="1" ht="115.5" thickBot="1" x14ac:dyDescent="0.25">
      <c r="A5" s="100"/>
      <c r="B5" s="100"/>
      <c r="C5" s="100"/>
      <c r="D5" s="675" t="s">
        <v>58</v>
      </c>
      <c r="E5" s="101" t="s">
        <v>59</v>
      </c>
      <c r="F5" s="101" t="s">
        <v>60</v>
      </c>
      <c r="G5" s="101" t="s">
        <v>241</v>
      </c>
      <c r="H5" s="102" t="s">
        <v>242</v>
      </c>
      <c r="I5" s="1072" t="s">
        <v>233</v>
      </c>
      <c r="J5" s="103" t="s">
        <v>61</v>
      </c>
      <c r="K5" s="104" t="s">
        <v>62</v>
      </c>
      <c r="L5" s="104" t="s">
        <v>63</v>
      </c>
      <c r="M5" s="104" t="s">
        <v>64</v>
      </c>
      <c r="N5" s="104" t="s">
        <v>322</v>
      </c>
      <c r="O5" s="104" t="s">
        <v>130</v>
      </c>
      <c r="P5" s="104" t="s">
        <v>129</v>
      </c>
      <c r="Q5" s="105" t="s">
        <v>8</v>
      </c>
      <c r="R5" s="682" t="s">
        <v>65</v>
      </c>
      <c r="S5" s="187" t="s">
        <v>66</v>
      </c>
      <c r="T5" s="187" t="s">
        <v>130</v>
      </c>
      <c r="U5" s="187" t="s">
        <v>129</v>
      </c>
      <c r="V5" s="679" t="s">
        <v>128</v>
      </c>
      <c r="W5" s="106" t="s">
        <v>67</v>
      </c>
      <c r="X5" s="107" t="s">
        <v>68</v>
      </c>
      <c r="Y5" s="107" t="s">
        <v>130</v>
      </c>
      <c r="Z5" s="107" t="s">
        <v>129</v>
      </c>
      <c r="AA5" s="108" t="s">
        <v>128</v>
      </c>
      <c r="AB5" s="107" t="s">
        <v>376</v>
      </c>
      <c r="AC5" s="107" t="s">
        <v>377</v>
      </c>
      <c r="AD5" s="677" t="s">
        <v>69</v>
      </c>
      <c r="AE5" s="389" t="s">
        <v>70</v>
      </c>
      <c r="AF5" s="685" t="s">
        <v>71</v>
      </c>
      <c r="AG5" s="389" t="s">
        <v>72</v>
      </c>
      <c r="AH5" s="389" t="s">
        <v>73</v>
      </c>
      <c r="AI5" s="685" t="s">
        <v>74</v>
      </c>
      <c r="AJ5" s="389" t="s">
        <v>75</v>
      </c>
      <c r="AK5" s="389" t="s">
        <v>76</v>
      </c>
      <c r="AL5" s="685" t="s">
        <v>77</v>
      </c>
      <c r="AM5" s="389" t="s">
        <v>128</v>
      </c>
      <c r="AN5" s="678" t="s">
        <v>130</v>
      </c>
      <c r="AO5" s="109" t="s">
        <v>276</v>
      </c>
      <c r="AP5" s="110" t="s">
        <v>78</v>
      </c>
      <c r="AQ5" s="1075" t="s">
        <v>421</v>
      </c>
      <c r="AR5" s="110" t="s">
        <v>79</v>
      </c>
      <c r="AS5" s="110" t="s">
        <v>128</v>
      </c>
      <c r="AT5" s="971" t="s">
        <v>129</v>
      </c>
      <c r="AU5" s="111" t="s">
        <v>7</v>
      </c>
      <c r="AV5" s="112" t="s">
        <v>224</v>
      </c>
      <c r="AW5" s="113" t="s">
        <v>80</v>
      </c>
      <c r="AX5" s="113" t="s">
        <v>81</v>
      </c>
      <c r="AY5" s="113" t="s">
        <v>129</v>
      </c>
      <c r="AZ5" s="113" t="s">
        <v>128</v>
      </c>
      <c r="BA5" s="114" t="s">
        <v>7</v>
      </c>
      <c r="BB5" s="109" t="s">
        <v>278</v>
      </c>
      <c r="BC5" s="110" t="s">
        <v>225</v>
      </c>
      <c r="BD5" s="110" t="s">
        <v>82</v>
      </c>
      <c r="BE5" s="110" t="s">
        <v>205</v>
      </c>
      <c r="BF5" s="110" t="s">
        <v>130</v>
      </c>
      <c r="BG5" s="110" t="s">
        <v>129</v>
      </c>
      <c r="BH5" s="110" t="s">
        <v>128</v>
      </c>
      <c r="BI5" s="111" t="s">
        <v>205</v>
      </c>
      <c r="BJ5" s="113" t="s">
        <v>277</v>
      </c>
      <c r="BK5" s="113" t="s">
        <v>226</v>
      </c>
      <c r="BL5" s="115" t="s">
        <v>83</v>
      </c>
      <c r="BM5" s="113" t="s">
        <v>130</v>
      </c>
      <c r="BN5" s="113" t="s">
        <v>129</v>
      </c>
      <c r="BO5" s="114" t="s">
        <v>128</v>
      </c>
      <c r="BP5" s="113" t="s">
        <v>368</v>
      </c>
      <c r="BQ5" s="1019" t="s">
        <v>363</v>
      </c>
      <c r="BR5" s="1094" t="s">
        <v>130</v>
      </c>
      <c r="BS5" s="113" t="s">
        <v>128</v>
      </c>
      <c r="BT5" s="391" t="s">
        <v>84</v>
      </c>
      <c r="BU5" s="392" t="s">
        <v>365</v>
      </c>
      <c r="BV5" s="392" t="s">
        <v>370</v>
      </c>
      <c r="BW5" s="392" t="s">
        <v>369</v>
      </c>
      <c r="BX5" s="392" t="s">
        <v>371</v>
      </c>
      <c r="BY5" s="392" t="s">
        <v>85</v>
      </c>
      <c r="BZ5" s="393" t="s">
        <v>118</v>
      </c>
      <c r="CA5" s="780" t="s">
        <v>86</v>
      </c>
      <c r="CB5" s="781" t="s">
        <v>87</v>
      </c>
      <c r="CC5" s="781" t="s">
        <v>244</v>
      </c>
      <c r="CD5" s="781" t="s">
        <v>227</v>
      </c>
      <c r="CE5" s="781" t="s">
        <v>130</v>
      </c>
      <c r="CF5" s="781" t="s">
        <v>129</v>
      </c>
      <c r="CG5" s="781" t="s">
        <v>128</v>
      </c>
      <c r="CH5" s="781" t="s">
        <v>88</v>
      </c>
      <c r="CI5" s="781" t="s">
        <v>89</v>
      </c>
      <c r="CJ5" s="980" t="s">
        <v>90</v>
      </c>
      <c r="CK5" s="119" t="s">
        <v>91</v>
      </c>
      <c r="CL5" s="120" t="s">
        <v>128</v>
      </c>
      <c r="CM5" s="121" t="s">
        <v>7</v>
      </c>
      <c r="CN5" s="109" t="s">
        <v>92</v>
      </c>
      <c r="CO5" s="110" t="s">
        <v>96</v>
      </c>
      <c r="CP5" s="110" t="s">
        <v>93</v>
      </c>
      <c r="CQ5" s="110" t="s">
        <v>94</v>
      </c>
      <c r="CR5" s="110" t="s">
        <v>128</v>
      </c>
      <c r="CS5" s="110" t="s">
        <v>129</v>
      </c>
      <c r="CT5" s="110" t="s">
        <v>130</v>
      </c>
      <c r="CU5" s="111" t="s">
        <v>95</v>
      </c>
      <c r="CV5" s="981" t="s">
        <v>97</v>
      </c>
      <c r="CW5" s="982" t="s">
        <v>298</v>
      </c>
      <c r="CX5" s="982" t="s">
        <v>98</v>
      </c>
      <c r="CY5" s="982" t="s">
        <v>99</v>
      </c>
      <c r="CZ5" s="982" t="s">
        <v>128</v>
      </c>
      <c r="DA5" s="984" t="s">
        <v>130</v>
      </c>
      <c r="DB5" s="122" t="s">
        <v>100</v>
      </c>
      <c r="DC5" s="109" t="s">
        <v>101</v>
      </c>
      <c r="DD5" s="110" t="s">
        <v>102</v>
      </c>
      <c r="DE5" s="110" t="s">
        <v>6</v>
      </c>
      <c r="DF5" s="110" t="s">
        <v>130</v>
      </c>
      <c r="DG5" s="110" t="s">
        <v>128</v>
      </c>
      <c r="DH5" s="111" t="s">
        <v>103</v>
      </c>
      <c r="DI5" s="112" t="s">
        <v>104</v>
      </c>
      <c r="DJ5" s="113" t="s">
        <v>105</v>
      </c>
      <c r="DK5" s="113" t="s">
        <v>106</v>
      </c>
      <c r="DL5" s="113" t="s">
        <v>130</v>
      </c>
      <c r="DM5" s="113" t="s">
        <v>129</v>
      </c>
      <c r="DN5" s="114" t="s">
        <v>128</v>
      </c>
      <c r="DO5" s="981" t="s">
        <v>107</v>
      </c>
      <c r="DP5" s="982" t="s">
        <v>130</v>
      </c>
      <c r="DQ5" s="982" t="s">
        <v>129</v>
      </c>
      <c r="DR5" s="982" t="s">
        <v>128</v>
      </c>
      <c r="DS5" s="112" t="s">
        <v>124</v>
      </c>
      <c r="DT5" s="113" t="s">
        <v>130</v>
      </c>
      <c r="DU5" s="113" t="s">
        <v>129</v>
      </c>
      <c r="DV5" s="113" t="s">
        <v>128</v>
      </c>
      <c r="DW5" s="113" t="s">
        <v>182</v>
      </c>
      <c r="DX5" s="113" t="s">
        <v>214</v>
      </c>
      <c r="DY5" s="113" t="s">
        <v>215</v>
      </c>
      <c r="DZ5" s="404" t="s">
        <v>123</v>
      </c>
      <c r="EA5" s="113" t="s">
        <v>275</v>
      </c>
      <c r="EB5" s="109" t="s">
        <v>131</v>
      </c>
      <c r="EC5" s="110" t="s">
        <v>130</v>
      </c>
      <c r="ED5" s="110" t="s">
        <v>128</v>
      </c>
      <c r="EE5" s="110" t="s">
        <v>132</v>
      </c>
      <c r="EF5" s="875" t="s">
        <v>349</v>
      </c>
      <c r="EG5" s="875" t="s">
        <v>350</v>
      </c>
      <c r="EH5" s="110" t="s">
        <v>130</v>
      </c>
      <c r="EI5" s="1118" t="s">
        <v>129</v>
      </c>
      <c r="EJ5" s="111" t="s">
        <v>128</v>
      </c>
      <c r="EK5" s="112" t="s">
        <v>134</v>
      </c>
      <c r="EL5" s="113" t="s">
        <v>130</v>
      </c>
      <c r="EM5" s="113" t="s">
        <v>128</v>
      </c>
      <c r="EN5" s="981" t="s">
        <v>137</v>
      </c>
      <c r="EO5" s="982" t="s">
        <v>130</v>
      </c>
      <c r="EP5" s="982" t="s">
        <v>129</v>
      </c>
      <c r="EQ5" s="982" t="s">
        <v>128</v>
      </c>
      <c r="ER5" s="1107" t="s">
        <v>433</v>
      </c>
      <c r="ES5" s="412" t="s">
        <v>138</v>
      </c>
      <c r="ET5" s="414" t="s">
        <v>139</v>
      </c>
      <c r="EU5" s="414" t="s">
        <v>129</v>
      </c>
      <c r="EV5" s="414" t="s">
        <v>130</v>
      </c>
      <c r="EW5" s="414" t="s">
        <v>128</v>
      </c>
      <c r="EX5" s="414" t="s">
        <v>140</v>
      </c>
      <c r="EY5" s="414" t="s">
        <v>141</v>
      </c>
      <c r="EZ5" s="414" t="s">
        <v>142</v>
      </c>
      <c r="FA5" s="414" t="s">
        <v>143</v>
      </c>
      <c r="FB5" s="414" t="s">
        <v>144</v>
      </c>
      <c r="FC5" s="415" t="s">
        <v>145</v>
      </c>
      <c r="FD5" s="416" t="s">
        <v>139</v>
      </c>
      <c r="FE5" s="416" t="s">
        <v>129</v>
      </c>
      <c r="FF5" s="416" t="s">
        <v>130</v>
      </c>
      <c r="FG5" s="416" t="s">
        <v>128</v>
      </c>
      <c r="FH5" s="416" t="s">
        <v>146</v>
      </c>
      <c r="FI5" s="416" t="s">
        <v>147</v>
      </c>
      <c r="FJ5" s="416" t="s">
        <v>148</v>
      </c>
      <c r="FK5" s="416" t="s">
        <v>149</v>
      </c>
      <c r="FL5" s="416" t="s">
        <v>150</v>
      </c>
      <c r="FM5" s="416" t="s">
        <v>151</v>
      </c>
      <c r="FN5" s="416" t="s">
        <v>152</v>
      </c>
      <c r="FO5" s="412" t="s">
        <v>154</v>
      </c>
      <c r="FP5" s="414" t="s">
        <v>139</v>
      </c>
      <c r="FQ5" s="414" t="s">
        <v>129</v>
      </c>
      <c r="FR5" s="414" t="s">
        <v>130</v>
      </c>
      <c r="FS5" s="414" t="s">
        <v>128</v>
      </c>
      <c r="FT5" s="414" t="s">
        <v>155</v>
      </c>
      <c r="FU5" s="414" t="s">
        <v>139</v>
      </c>
      <c r="FV5" s="414" t="s">
        <v>129</v>
      </c>
      <c r="FW5" s="414" t="s">
        <v>130</v>
      </c>
      <c r="FX5" s="414" t="s">
        <v>128</v>
      </c>
      <c r="FY5" s="414" t="s">
        <v>156</v>
      </c>
      <c r="FZ5" s="414" t="s">
        <v>139</v>
      </c>
      <c r="GA5" s="414" t="s">
        <v>129</v>
      </c>
      <c r="GB5" s="414" t="s">
        <v>130</v>
      </c>
      <c r="GC5" s="414" t="s">
        <v>128</v>
      </c>
      <c r="GD5" s="414" t="s">
        <v>157</v>
      </c>
      <c r="GE5" s="414" t="s">
        <v>159</v>
      </c>
      <c r="GF5" s="414" t="s">
        <v>160</v>
      </c>
      <c r="GG5" s="414" t="s">
        <v>161</v>
      </c>
      <c r="GH5" s="414" t="s">
        <v>162</v>
      </c>
      <c r="GI5" s="414" t="s">
        <v>158</v>
      </c>
      <c r="GJ5" s="415" t="s">
        <v>283</v>
      </c>
      <c r="GK5" s="890" t="s">
        <v>351</v>
      </c>
      <c r="GL5" s="890" t="s">
        <v>352</v>
      </c>
      <c r="GM5" s="126" t="s">
        <v>128</v>
      </c>
      <c r="GN5" s="126" t="s">
        <v>130</v>
      </c>
      <c r="GO5" s="126" t="s">
        <v>284</v>
      </c>
      <c r="GP5" s="890" t="s">
        <v>353</v>
      </c>
      <c r="GQ5" s="890" t="s">
        <v>354</v>
      </c>
      <c r="GR5" s="780" t="s">
        <v>317</v>
      </c>
      <c r="GS5" s="781" t="s">
        <v>318</v>
      </c>
      <c r="GT5" s="781" t="s">
        <v>163</v>
      </c>
      <c r="GU5" s="128" t="s">
        <v>319</v>
      </c>
      <c r="GV5" s="128" t="s">
        <v>320</v>
      </c>
      <c r="GW5" s="128" t="s">
        <v>163</v>
      </c>
      <c r="GX5" s="128" t="s">
        <v>128</v>
      </c>
      <c r="GY5" s="129" t="s">
        <v>130</v>
      </c>
      <c r="GZ5" s="781" t="s">
        <v>315</v>
      </c>
      <c r="HA5" s="781" t="s">
        <v>316</v>
      </c>
      <c r="HB5" s="781" t="s">
        <v>164</v>
      </c>
      <c r="HC5" s="130" t="s">
        <v>128</v>
      </c>
      <c r="HD5" s="130" t="s">
        <v>130</v>
      </c>
      <c r="HE5" s="361" t="s">
        <v>311</v>
      </c>
      <c r="HF5" s="361" t="s">
        <v>312</v>
      </c>
      <c r="HG5" s="130" t="s">
        <v>307</v>
      </c>
      <c r="HH5" s="361" t="s">
        <v>309</v>
      </c>
      <c r="HI5" s="130" t="s">
        <v>310</v>
      </c>
      <c r="HJ5" s="780" t="s">
        <v>207</v>
      </c>
      <c r="HK5" s="781" t="s">
        <v>208</v>
      </c>
      <c r="HL5" s="781" t="s">
        <v>212</v>
      </c>
      <c r="HM5" s="131" t="s">
        <v>209</v>
      </c>
      <c r="HN5" s="131" t="s">
        <v>274</v>
      </c>
      <c r="HO5" s="124" t="s">
        <v>213</v>
      </c>
      <c r="HP5" s="128" t="s">
        <v>128</v>
      </c>
      <c r="HQ5" s="129" t="s">
        <v>130</v>
      </c>
      <c r="HR5" s="125" t="s">
        <v>165</v>
      </c>
      <c r="HS5" s="126" t="s">
        <v>323</v>
      </c>
      <c r="HT5" s="126" t="s">
        <v>324</v>
      </c>
      <c r="HU5" s="126" t="s">
        <v>128</v>
      </c>
      <c r="HV5" s="126" t="s">
        <v>130</v>
      </c>
      <c r="HW5" s="123" t="s">
        <v>166</v>
      </c>
      <c r="HX5" s="124" t="s">
        <v>335</v>
      </c>
      <c r="HY5" s="124" t="s">
        <v>336</v>
      </c>
      <c r="HZ5" s="124" t="s">
        <v>128</v>
      </c>
      <c r="IA5" s="124" t="s">
        <v>130</v>
      </c>
      <c r="IB5" s="125" t="s">
        <v>167</v>
      </c>
      <c r="IC5" s="126" t="s">
        <v>337</v>
      </c>
      <c r="ID5" s="126" t="s">
        <v>338</v>
      </c>
      <c r="IE5" s="126" t="s">
        <v>128</v>
      </c>
      <c r="IF5" s="126" t="s">
        <v>130</v>
      </c>
      <c r="IG5" s="123" t="s">
        <v>168</v>
      </c>
      <c r="IH5" s="124" t="s">
        <v>339</v>
      </c>
      <c r="II5" s="124" t="s">
        <v>340</v>
      </c>
      <c r="IJ5" s="124" t="s">
        <v>128</v>
      </c>
      <c r="IK5" s="124" t="s">
        <v>130</v>
      </c>
      <c r="IL5" s="124" t="s">
        <v>169</v>
      </c>
      <c r="IM5" s="124" t="s">
        <v>341</v>
      </c>
      <c r="IN5" s="124" t="s">
        <v>342</v>
      </c>
      <c r="IO5" s="124" t="s">
        <v>128</v>
      </c>
      <c r="IP5" s="124" t="s">
        <v>130</v>
      </c>
      <c r="IQ5" s="125" t="s">
        <v>170</v>
      </c>
      <c r="IR5" s="126" t="s">
        <v>343</v>
      </c>
      <c r="IS5" s="126" t="s">
        <v>344</v>
      </c>
      <c r="IT5" s="132" t="s">
        <v>171</v>
      </c>
      <c r="IU5" s="132" t="s">
        <v>345</v>
      </c>
      <c r="IV5" s="132" t="s">
        <v>346</v>
      </c>
      <c r="IW5" s="126" t="s">
        <v>128</v>
      </c>
      <c r="IX5" s="133" t="s">
        <v>130</v>
      </c>
      <c r="IY5" s="123" t="s">
        <v>172</v>
      </c>
      <c r="IZ5" s="124"/>
      <c r="JA5" s="124"/>
      <c r="JB5" s="124" t="s">
        <v>128</v>
      </c>
      <c r="JC5" s="124" t="s">
        <v>130</v>
      </c>
      <c r="JD5" s="123" t="s">
        <v>402</v>
      </c>
      <c r="JE5" s="124" t="s">
        <v>404</v>
      </c>
      <c r="JF5" s="124" t="s">
        <v>405</v>
      </c>
      <c r="JG5" s="124" t="s">
        <v>128</v>
      </c>
      <c r="JH5" s="874" t="s">
        <v>130</v>
      </c>
      <c r="JI5" s="134" t="s">
        <v>173</v>
      </c>
      <c r="JJ5" s="135" t="s">
        <v>128</v>
      </c>
      <c r="JK5" s="135" t="s">
        <v>129</v>
      </c>
      <c r="JL5" s="135" t="s">
        <v>130</v>
      </c>
      <c r="JM5" s="1080" t="s">
        <v>177</v>
      </c>
      <c r="JN5" s="916" t="s">
        <v>128</v>
      </c>
      <c r="JO5" s="916" t="s">
        <v>130</v>
      </c>
      <c r="JP5" s="434" t="s">
        <v>179</v>
      </c>
      <c r="JQ5" s="135" t="s">
        <v>128</v>
      </c>
      <c r="JR5" s="135" t="s">
        <v>130</v>
      </c>
      <c r="JS5" s="432" t="s">
        <v>180</v>
      </c>
      <c r="JT5" s="641" t="s">
        <v>247</v>
      </c>
      <c r="JU5" s="641" t="s">
        <v>246</v>
      </c>
      <c r="JV5" s="916" t="s">
        <v>183</v>
      </c>
      <c r="JW5" s="641" t="s">
        <v>248</v>
      </c>
      <c r="JX5" s="136" t="s">
        <v>249</v>
      </c>
      <c r="JY5" s="136" t="s">
        <v>128</v>
      </c>
      <c r="JZ5" s="136" t="s">
        <v>130</v>
      </c>
      <c r="KA5" s="136" t="s">
        <v>181</v>
      </c>
      <c r="KB5" s="137" t="s">
        <v>182</v>
      </c>
      <c r="KC5" s="437" t="s">
        <v>184</v>
      </c>
      <c r="KD5" s="435" t="s">
        <v>5</v>
      </c>
      <c r="KE5" s="435" t="s">
        <v>130</v>
      </c>
      <c r="KF5" s="435" t="s">
        <v>129</v>
      </c>
      <c r="KG5" s="438" t="s">
        <v>139</v>
      </c>
      <c r="KH5" s="432" t="s">
        <v>186</v>
      </c>
      <c r="KI5" s="433" t="s">
        <v>5</v>
      </c>
      <c r="KJ5" s="433" t="s">
        <v>130</v>
      </c>
      <c r="KK5" s="433" t="s">
        <v>129</v>
      </c>
      <c r="KL5" s="436" t="s">
        <v>139</v>
      </c>
      <c r="KM5" s="437" t="s">
        <v>188</v>
      </c>
      <c r="KN5" s="726" t="s">
        <v>304</v>
      </c>
      <c r="KO5" s="726" t="s">
        <v>305</v>
      </c>
      <c r="KP5" s="135" t="s">
        <v>193</v>
      </c>
      <c r="KQ5" s="726" t="s">
        <v>306</v>
      </c>
      <c r="KR5" s="726" t="s">
        <v>314</v>
      </c>
      <c r="KS5" s="435" t="s">
        <v>130</v>
      </c>
      <c r="KT5" s="435" t="s">
        <v>129</v>
      </c>
      <c r="KU5" s="435" t="s">
        <v>128</v>
      </c>
      <c r="KV5" s="435" t="s">
        <v>182</v>
      </c>
      <c r="KW5" s="435" t="s">
        <v>189</v>
      </c>
      <c r="KX5" s="438" t="s">
        <v>181</v>
      </c>
      <c r="KY5" s="432" t="s">
        <v>190</v>
      </c>
      <c r="KZ5" s="433" t="s">
        <v>5</v>
      </c>
      <c r="LA5" s="433" t="s">
        <v>128</v>
      </c>
      <c r="LB5" s="433" t="s">
        <v>129</v>
      </c>
      <c r="LC5" s="433" t="s">
        <v>130</v>
      </c>
      <c r="LD5" s="433" t="s">
        <v>189</v>
      </c>
      <c r="LE5" s="436" t="s">
        <v>181</v>
      </c>
      <c r="LF5" s="437" t="s">
        <v>313</v>
      </c>
      <c r="LG5" s="435" t="s">
        <v>128</v>
      </c>
      <c r="LH5" s="438" t="s">
        <v>130</v>
      </c>
      <c r="LI5" s="138" t="s">
        <v>195</v>
      </c>
      <c r="LJ5" s="139" t="s">
        <v>128</v>
      </c>
      <c r="LK5" s="139" t="s">
        <v>129</v>
      </c>
      <c r="LL5" s="140" t="s">
        <v>130</v>
      </c>
      <c r="LM5" s="141" t="s">
        <v>196</v>
      </c>
      <c r="LN5" s="141" t="s">
        <v>128</v>
      </c>
      <c r="LO5" s="142" t="s">
        <v>130</v>
      </c>
      <c r="LP5" s="981" t="s">
        <v>198</v>
      </c>
      <c r="LQ5" s="982" t="s">
        <v>128</v>
      </c>
      <c r="LR5" s="982" t="s">
        <v>129</v>
      </c>
      <c r="LS5" s="984" t="s">
        <v>130</v>
      </c>
      <c r="LT5" s="143" t="s">
        <v>199</v>
      </c>
      <c r="LU5" s="141" t="s">
        <v>128</v>
      </c>
      <c r="LV5" s="141" t="s">
        <v>129</v>
      </c>
      <c r="LW5" s="142" t="s">
        <v>130</v>
      </c>
      <c r="LX5" s="138" t="s">
        <v>200</v>
      </c>
      <c r="LY5" s="139" t="s">
        <v>201</v>
      </c>
      <c r="LZ5" s="140" t="s">
        <v>130</v>
      </c>
      <c r="MA5" s="144" t="s">
        <v>202</v>
      </c>
      <c r="MB5" s="145" t="s">
        <v>5</v>
      </c>
      <c r="MC5" s="141" t="s">
        <v>128</v>
      </c>
      <c r="MD5" s="141" t="s">
        <v>129</v>
      </c>
      <c r="ME5" s="142" t="s">
        <v>130</v>
      </c>
      <c r="MF5" s="146" t="s">
        <v>203</v>
      </c>
      <c r="MG5" s="147" t="s">
        <v>5</v>
      </c>
      <c r="MH5" s="139" t="s">
        <v>128</v>
      </c>
      <c r="MI5" s="139" t="s">
        <v>129</v>
      </c>
      <c r="MJ5" s="140" t="s">
        <v>130</v>
      </c>
      <c r="MK5" s="148" t="s">
        <v>204</v>
      </c>
      <c r="ML5" s="149" t="s">
        <v>128</v>
      </c>
      <c r="MM5" s="150" t="s">
        <v>130</v>
      </c>
      <c r="MN5" s="151" t="s">
        <v>401</v>
      </c>
    </row>
    <row r="6" spans="1:352" s="151" customFormat="1" ht="222" customHeight="1" thickBot="1" x14ac:dyDescent="0.25">
      <c r="A6" s="100" t="s">
        <v>218</v>
      </c>
      <c r="B6" s="100"/>
      <c r="C6" s="100"/>
      <c r="D6" s="676" t="s">
        <v>217</v>
      </c>
      <c r="E6" s="152" t="s">
        <v>291</v>
      </c>
      <c r="F6" s="152" t="s">
        <v>292</v>
      </c>
      <c r="G6" s="152" t="s">
        <v>294</v>
      </c>
      <c r="H6" s="153" t="s">
        <v>293</v>
      </c>
      <c r="I6" s="1073" t="s">
        <v>295</v>
      </c>
      <c r="J6" s="1158" t="s">
        <v>219</v>
      </c>
      <c r="K6" s="1159"/>
      <c r="L6" s="107"/>
      <c r="M6" s="107" t="s">
        <v>220</v>
      </c>
      <c r="N6" s="107"/>
      <c r="O6" s="107"/>
      <c r="P6" s="107"/>
      <c r="Q6" s="108"/>
      <c r="R6" s="1160" t="s">
        <v>219</v>
      </c>
      <c r="S6" s="1161"/>
      <c r="T6" s="154"/>
      <c r="U6" s="154"/>
      <c r="V6" s="155"/>
      <c r="W6" s="1158" t="s">
        <v>219</v>
      </c>
      <c r="X6" s="1159"/>
      <c r="Y6" s="156"/>
      <c r="Z6" s="156"/>
      <c r="AA6" s="157"/>
      <c r="AB6" s="1026"/>
      <c r="AC6" s="1026"/>
      <c r="AD6" s="1160" t="s">
        <v>221</v>
      </c>
      <c r="AE6" s="1161"/>
      <c r="AF6" s="158"/>
      <c r="AG6" s="1161" t="s">
        <v>221</v>
      </c>
      <c r="AH6" s="1161"/>
      <c r="AI6" s="158"/>
      <c r="AJ6" s="1161" t="s">
        <v>221</v>
      </c>
      <c r="AK6" s="1161"/>
      <c r="AL6" s="158"/>
      <c r="AM6" s="154"/>
      <c r="AN6" s="155"/>
      <c r="AO6" s="1164" t="s">
        <v>430</v>
      </c>
      <c r="AP6" s="1165"/>
      <c r="AQ6" s="1098" t="s">
        <v>431</v>
      </c>
      <c r="AR6" s="117" t="s">
        <v>290</v>
      </c>
      <c r="AS6" s="117"/>
      <c r="AT6" s="117"/>
      <c r="AU6" s="118"/>
      <c r="AV6" s="1166" t="s">
        <v>430</v>
      </c>
      <c r="AW6" s="1167"/>
      <c r="AX6" s="120" t="s">
        <v>222</v>
      </c>
      <c r="AY6" s="120"/>
      <c r="AZ6" s="120"/>
      <c r="BA6" s="121"/>
      <c r="BB6" s="1162" t="s">
        <v>279</v>
      </c>
      <c r="BC6" s="1163"/>
      <c r="BD6" s="117"/>
      <c r="BE6" s="117"/>
      <c r="BF6" s="117"/>
      <c r="BG6" s="117"/>
      <c r="BH6" s="117"/>
      <c r="BI6" s="118"/>
      <c r="BJ6" s="1168" t="s">
        <v>279</v>
      </c>
      <c r="BK6" s="1169"/>
      <c r="BL6" s="159"/>
      <c r="BM6" s="120"/>
      <c r="BN6" s="120"/>
      <c r="BO6" s="121"/>
      <c r="BP6" s="120"/>
      <c r="BQ6" s="1020"/>
      <c r="BR6" s="1095"/>
      <c r="BS6" s="120"/>
      <c r="BT6" s="1175" t="s">
        <v>372</v>
      </c>
      <c r="BU6" s="1176"/>
      <c r="BV6" s="1176"/>
      <c r="BW6" s="1176"/>
      <c r="BX6" s="1176"/>
      <c r="BY6" s="1176"/>
      <c r="BZ6" s="1177"/>
      <c r="CA6" s="780" t="s">
        <v>280</v>
      </c>
      <c r="CB6" s="781"/>
      <c r="CC6" s="781"/>
      <c r="CD6" s="781"/>
      <c r="CE6" s="781"/>
      <c r="CF6" s="781"/>
      <c r="CG6" s="781"/>
      <c r="CH6" s="781"/>
      <c r="CI6" s="781"/>
      <c r="CJ6" s="980"/>
      <c r="CK6" s="1168" t="s">
        <v>279</v>
      </c>
      <c r="CL6" s="1169"/>
      <c r="CM6" s="121"/>
      <c r="CN6" s="1162" t="s">
        <v>243</v>
      </c>
      <c r="CO6" s="1163"/>
      <c r="CP6" s="1163"/>
      <c r="CQ6" s="1163"/>
      <c r="CR6" s="117"/>
      <c r="CS6" s="117"/>
      <c r="CT6" s="117"/>
      <c r="CU6" s="118" t="s">
        <v>228</v>
      </c>
      <c r="CV6" s="1173" t="s">
        <v>228</v>
      </c>
      <c r="CW6" s="1174"/>
      <c r="CX6" s="1174"/>
      <c r="CY6" s="781"/>
      <c r="CZ6" s="781"/>
      <c r="DA6" s="980"/>
      <c r="DB6" s="160" t="s">
        <v>229</v>
      </c>
      <c r="DC6" s="116" t="s">
        <v>230</v>
      </c>
      <c r="DD6" s="117"/>
      <c r="DE6" s="117"/>
      <c r="DF6" s="117"/>
      <c r="DG6" s="117"/>
      <c r="DH6" s="117"/>
      <c r="DI6" s="119" t="s">
        <v>230</v>
      </c>
      <c r="DJ6" s="120"/>
      <c r="DK6" s="120"/>
      <c r="DL6" s="120"/>
      <c r="DM6" s="120"/>
      <c r="DN6" s="120"/>
      <c r="DO6" s="780" t="s">
        <v>231</v>
      </c>
      <c r="DP6" s="781"/>
      <c r="DQ6" s="781"/>
      <c r="DR6" s="781"/>
      <c r="DS6" s="1134" t="s">
        <v>234</v>
      </c>
      <c r="DT6" s="1135"/>
      <c r="DU6" s="1135"/>
      <c r="DV6" s="1135"/>
      <c r="DW6" s="1135"/>
      <c r="DX6" s="120"/>
      <c r="DY6" s="120"/>
      <c r="DZ6" s="337"/>
      <c r="EA6" s="120"/>
      <c r="EB6" s="1136" t="s">
        <v>281</v>
      </c>
      <c r="EC6" s="1137"/>
      <c r="ED6" s="1137"/>
      <c r="EE6" s="1137" t="s">
        <v>303</v>
      </c>
      <c r="EF6" s="1137"/>
      <c r="EG6" s="1137"/>
      <c r="EH6" s="1137"/>
      <c r="EI6" s="1137"/>
      <c r="EJ6" s="1138"/>
      <c r="EK6" s="119" t="s">
        <v>282</v>
      </c>
      <c r="EL6" s="120"/>
      <c r="EM6" s="120"/>
      <c r="EN6" s="780" t="s">
        <v>232</v>
      </c>
      <c r="EO6" s="781"/>
      <c r="EP6" s="781"/>
      <c r="EQ6" s="781"/>
      <c r="ER6" s="1108"/>
      <c r="ES6" s="1178" t="s">
        <v>434</v>
      </c>
      <c r="ET6" s="1179"/>
      <c r="EU6" s="1179"/>
      <c r="EV6" s="1179"/>
      <c r="EW6" s="1179"/>
      <c r="EX6" s="1179"/>
      <c r="EY6" s="1179"/>
      <c r="EZ6" s="1179"/>
      <c r="FA6" s="1179"/>
      <c r="FB6" s="1180"/>
      <c r="FC6" s="322" t="s">
        <v>235</v>
      </c>
      <c r="FD6" s="307"/>
      <c r="FE6" s="307"/>
      <c r="FF6" s="307"/>
      <c r="FG6" s="307"/>
      <c r="FH6" s="307"/>
      <c r="FI6" s="307"/>
      <c r="FJ6" s="307"/>
      <c r="FK6" s="307"/>
      <c r="FL6" s="307"/>
      <c r="FM6" s="307"/>
      <c r="FN6" s="307"/>
      <c r="FO6" s="302" t="s">
        <v>236</v>
      </c>
      <c r="FP6" s="324"/>
      <c r="FQ6" s="324"/>
      <c r="FR6" s="324"/>
      <c r="FS6" s="324"/>
      <c r="FT6" s="324"/>
      <c r="FU6" s="324"/>
      <c r="FV6" s="324"/>
      <c r="FW6" s="324"/>
      <c r="FX6" s="324"/>
      <c r="FY6" s="324"/>
      <c r="FZ6" s="324"/>
      <c r="GA6" s="324"/>
      <c r="GB6" s="324"/>
      <c r="GC6" s="324"/>
      <c r="GD6" s="324"/>
      <c r="GE6" s="324"/>
      <c r="GF6" s="324"/>
      <c r="GG6" s="324"/>
      <c r="GH6" s="324"/>
      <c r="GI6" s="324"/>
      <c r="GJ6" s="1131" t="s">
        <v>302</v>
      </c>
      <c r="GK6" s="1132"/>
      <c r="GL6" s="1132"/>
      <c r="GM6" s="1133"/>
      <c r="GN6" s="1133"/>
      <c r="GO6" s="1133"/>
      <c r="GP6" s="229"/>
      <c r="GQ6" s="229"/>
      <c r="GR6" s="974" t="s">
        <v>286</v>
      </c>
      <c r="GS6" s="786" t="s">
        <v>287</v>
      </c>
      <c r="GT6" s="786"/>
      <c r="GU6" s="232"/>
      <c r="GV6" s="232"/>
      <c r="GW6" s="232"/>
      <c r="GX6" s="232"/>
      <c r="GY6" s="233"/>
      <c r="GZ6" s="1173" t="s">
        <v>285</v>
      </c>
      <c r="HA6" s="1174"/>
      <c r="HB6" s="1174"/>
      <c r="HC6" s="1174"/>
      <c r="HD6" s="1181"/>
      <c r="HE6" s="1182" t="s">
        <v>308</v>
      </c>
      <c r="HF6" s="1132"/>
      <c r="HG6" s="1133"/>
      <c r="HH6" s="1132"/>
      <c r="HI6" s="1183"/>
      <c r="HJ6" s="782" t="s">
        <v>210</v>
      </c>
      <c r="HK6" s="783" t="s">
        <v>206</v>
      </c>
      <c r="HL6" s="783" t="s">
        <v>211</v>
      </c>
      <c r="HM6" s="165" t="s">
        <v>272</v>
      </c>
      <c r="HN6" s="131"/>
      <c r="HO6" s="124" t="s">
        <v>273</v>
      </c>
      <c r="HP6" s="163"/>
      <c r="HQ6" s="164"/>
      <c r="HR6" s="161"/>
      <c r="HS6" s="130"/>
      <c r="HT6" s="130"/>
      <c r="HU6" s="130"/>
      <c r="HV6" s="130"/>
      <c r="HW6" s="162"/>
      <c r="HX6" s="765"/>
      <c r="HY6" s="765"/>
      <c r="HZ6" s="163"/>
      <c r="IA6" s="164"/>
      <c r="IB6" s="161"/>
      <c r="IC6" s="130"/>
      <c r="ID6" s="130"/>
      <c r="IE6" s="130"/>
      <c r="IF6" s="130"/>
      <c r="IG6" s="127"/>
      <c r="IH6" s="128"/>
      <c r="II6" s="128"/>
      <c r="IJ6" s="128"/>
      <c r="IK6" s="128"/>
      <c r="IL6" s="776"/>
      <c r="IM6" s="232"/>
      <c r="IN6" s="232"/>
      <c r="IO6" s="232"/>
      <c r="IP6" s="233"/>
      <c r="IQ6" s="161"/>
      <c r="IR6" s="130"/>
      <c r="IS6" s="130"/>
      <c r="IT6" s="166"/>
      <c r="IU6" s="166"/>
      <c r="IV6" s="166"/>
      <c r="IW6" s="130"/>
      <c r="IX6" s="167"/>
      <c r="IY6" s="127"/>
      <c r="IZ6" s="128"/>
      <c r="JA6" s="128"/>
      <c r="JB6" s="128"/>
      <c r="JC6" s="128"/>
      <c r="JD6" s="127"/>
      <c r="JE6" s="128"/>
      <c r="JF6" s="128"/>
      <c r="JG6" s="128"/>
      <c r="JH6" s="129"/>
      <c r="JI6" s="1142" t="s">
        <v>301</v>
      </c>
      <c r="JJ6" s="1144"/>
      <c r="JK6" s="1144"/>
      <c r="JL6" s="1145"/>
      <c r="JM6" s="1149" t="s">
        <v>223</v>
      </c>
      <c r="JN6" s="1150"/>
      <c r="JO6" s="1151"/>
      <c r="JP6" s="1152" t="s">
        <v>223</v>
      </c>
      <c r="JQ6" s="1153"/>
      <c r="JR6" s="1154"/>
      <c r="JS6" s="1170" t="s">
        <v>264</v>
      </c>
      <c r="JT6" s="1171"/>
      <c r="JU6" s="1171"/>
      <c r="JV6" s="1171"/>
      <c r="JW6" s="1171"/>
      <c r="JX6" s="1171"/>
      <c r="JY6" s="1171"/>
      <c r="JZ6" s="1171"/>
      <c r="KA6" s="1171"/>
      <c r="KB6" s="1172"/>
      <c r="KC6" s="1146" t="s">
        <v>245</v>
      </c>
      <c r="KD6" s="1147"/>
      <c r="KE6" s="1147"/>
      <c r="KF6" s="1147"/>
      <c r="KG6" s="1148"/>
      <c r="KH6" s="1139" t="s">
        <v>297</v>
      </c>
      <c r="KI6" s="1140"/>
      <c r="KJ6" s="1140"/>
      <c r="KK6" s="1140"/>
      <c r="KL6" s="1141"/>
      <c r="KM6" s="1142" t="s">
        <v>250</v>
      </c>
      <c r="KN6" s="1143"/>
      <c r="KO6" s="1143"/>
      <c r="KP6" s="1144"/>
      <c r="KQ6" s="1143"/>
      <c r="KR6" s="1143"/>
      <c r="KS6" s="1144"/>
      <c r="KT6" s="1144"/>
      <c r="KU6" s="1144"/>
      <c r="KV6" s="1144"/>
      <c r="KW6" s="1144"/>
      <c r="KX6" s="1145"/>
      <c r="KY6" s="1139" t="s">
        <v>251</v>
      </c>
      <c r="KZ6" s="1140"/>
      <c r="LA6" s="1140"/>
      <c r="LB6" s="1140"/>
      <c r="LC6" s="1140"/>
      <c r="LD6" s="1140"/>
      <c r="LE6" s="1141"/>
      <c r="LF6" s="1146" t="s">
        <v>252</v>
      </c>
      <c r="LG6" s="1147"/>
      <c r="LH6" s="1148"/>
      <c r="LI6" s="1128" t="s">
        <v>254</v>
      </c>
      <c r="LJ6" s="1129"/>
      <c r="LK6" s="1129"/>
      <c r="LL6" s="1130"/>
      <c r="LM6" s="168"/>
      <c r="LN6" s="168"/>
      <c r="LO6" s="169"/>
      <c r="LP6" s="780"/>
      <c r="LQ6" s="781"/>
      <c r="LR6" s="781"/>
      <c r="LS6" s="980"/>
      <c r="LT6" s="173"/>
      <c r="LU6" s="168"/>
      <c r="LV6" s="168"/>
      <c r="LW6" s="168"/>
      <c r="LX6" s="170"/>
      <c r="LY6" s="171"/>
      <c r="LZ6" s="172"/>
      <c r="MA6" s="174"/>
      <c r="MB6" s="175"/>
      <c r="MC6" s="168"/>
      <c r="MD6" s="168"/>
      <c r="ME6" s="169"/>
      <c r="MF6" s="176"/>
      <c r="MG6" s="177"/>
      <c r="MH6" s="171"/>
      <c r="MI6" s="171"/>
      <c r="MJ6" s="172"/>
      <c r="MK6" s="178"/>
      <c r="ML6" s="179"/>
      <c r="MM6" s="180"/>
    </row>
    <row r="7" spans="1:352" s="151" customFormat="1" x14ac:dyDescent="0.2">
      <c r="A7" s="181">
        <v>42461</v>
      </c>
      <c r="B7" s="854">
        <v>4</v>
      </c>
      <c r="C7" s="857">
        <v>2016</v>
      </c>
      <c r="D7" s="967">
        <v>6072</v>
      </c>
      <c r="E7" s="968">
        <v>1144</v>
      </c>
      <c r="F7" s="968">
        <v>930</v>
      </c>
      <c r="G7" s="968">
        <v>2030</v>
      </c>
      <c r="H7" s="968">
        <v>1968</v>
      </c>
      <c r="I7" s="182"/>
      <c r="J7" s="183"/>
      <c r="K7" s="184"/>
      <c r="L7" s="184"/>
      <c r="M7" s="184"/>
      <c r="N7" s="764"/>
      <c r="O7" s="184"/>
      <c r="P7" s="184"/>
      <c r="Q7" s="185"/>
      <c r="R7" s="680"/>
      <c r="S7" s="186"/>
      <c r="T7" s="186"/>
      <c r="U7" s="186"/>
      <c r="V7" s="681"/>
      <c r="W7" s="183"/>
      <c r="X7" s="184"/>
      <c r="Y7" s="184"/>
      <c r="Z7" s="184"/>
      <c r="AA7" s="185"/>
      <c r="AB7" s="107"/>
      <c r="AC7" s="107"/>
      <c r="AD7" s="187"/>
      <c r="AE7" s="187"/>
      <c r="AF7" s="188"/>
      <c r="AG7" s="187"/>
      <c r="AH7" s="187"/>
      <c r="AI7" s="188"/>
      <c r="AJ7" s="187"/>
      <c r="AK7" s="187"/>
      <c r="AL7" s="188"/>
      <c r="AM7" s="187"/>
      <c r="AN7" s="187"/>
      <c r="AO7" s="189"/>
      <c r="AP7" s="190"/>
      <c r="AQ7" s="190"/>
      <c r="AR7" s="190"/>
      <c r="AS7" s="197">
        <v>0.28000000000000003</v>
      </c>
      <c r="AT7" s="117">
        <v>0.12</v>
      </c>
      <c r="AU7" s="191">
        <v>0.12</v>
      </c>
      <c r="AV7" s="189"/>
      <c r="AW7" s="190"/>
      <c r="AX7" s="190"/>
      <c r="AY7" s="190">
        <v>0.22</v>
      </c>
      <c r="AZ7" s="190">
        <v>0.1</v>
      </c>
      <c r="BA7" s="191">
        <v>0.1</v>
      </c>
      <c r="BB7" s="189"/>
      <c r="BC7" s="190"/>
      <c r="BD7" s="192"/>
      <c r="BE7" s="192"/>
      <c r="BF7" s="192">
        <v>5.0000000000000001E-3</v>
      </c>
      <c r="BG7" s="192">
        <v>2.5999999999999999E-3</v>
      </c>
      <c r="BH7" s="192">
        <v>2.3999999999999998E-3</v>
      </c>
      <c r="BI7" s="193"/>
      <c r="BJ7" s="189"/>
      <c r="BK7" s="190"/>
      <c r="BL7" s="192"/>
      <c r="BM7" s="192">
        <v>4.0000000000000001E-3</v>
      </c>
      <c r="BN7" s="192">
        <v>2E-3</v>
      </c>
      <c r="BO7" s="193">
        <v>1E-3</v>
      </c>
      <c r="BP7" s="192"/>
      <c r="BQ7" s="1022"/>
      <c r="BR7" s="1096">
        <v>0.5</v>
      </c>
      <c r="BS7" s="1022">
        <v>5</v>
      </c>
      <c r="BT7" s="194">
        <v>4.2500000000000003E-2</v>
      </c>
      <c r="BU7" s="195">
        <v>4.4484448450184427E-2</v>
      </c>
      <c r="BV7" s="195">
        <v>3.7499999999999999E-2</v>
      </c>
      <c r="BW7" s="195">
        <v>0.03</v>
      </c>
      <c r="BX7" s="195">
        <v>5.4199999999999998E-2</v>
      </c>
      <c r="BY7" s="195">
        <v>0.04</v>
      </c>
      <c r="BZ7" s="196">
        <v>0.06</v>
      </c>
      <c r="CA7" s="974"/>
      <c r="CB7" s="786"/>
      <c r="CC7" s="786"/>
      <c r="CD7" s="786"/>
      <c r="CE7" s="975">
        <v>0.2</v>
      </c>
      <c r="CF7" s="975">
        <v>0.2</v>
      </c>
      <c r="CG7" s="975">
        <v>0.6</v>
      </c>
      <c r="CH7" s="786"/>
      <c r="CI7" s="786"/>
      <c r="CJ7" s="976"/>
      <c r="CK7" s="189"/>
      <c r="CL7" s="199">
        <v>0.8</v>
      </c>
      <c r="CM7" s="200">
        <v>0.2</v>
      </c>
      <c r="CN7" s="189"/>
      <c r="CO7" s="190"/>
      <c r="CP7" s="190"/>
      <c r="CQ7" s="201"/>
      <c r="CR7" s="201">
        <v>0.05</v>
      </c>
      <c r="CS7" s="201">
        <v>9.5000000000000001E-2</v>
      </c>
      <c r="CT7" s="201">
        <v>0.85499999999999998</v>
      </c>
      <c r="CU7" s="202"/>
      <c r="CV7" s="974"/>
      <c r="CW7" s="786"/>
      <c r="CX7" s="786"/>
      <c r="CY7" s="975">
        <v>1</v>
      </c>
      <c r="CZ7" s="975">
        <v>0.99099999999999999</v>
      </c>
      <c r="DA7" s="999">
        <v>8.9999999999999993E-3</v>
      </c>
      <c r="DB7" s="203"/>
      <c r="DC7" s="204"/>
      <c r="DD7" s="205"/>
      <c r="DE7" s="205" t="s">
        <v>466</v>
      </c>
      <c r="DF7" s="205">
        <v>1500000</v>
      </c>
      <c r="DG7" s="205">
        <v>-500000</v>
      </c>
      <c r="DH7" s="205">
        <v>0</v>
      </c>
      <c r="DI7" s="206"/>
      <c r="DJ7" s="207"/>
      <c r="DK7" s="201"/>
      <c r="DL7" s="201">
        <v>0.4</v>
      </c>
      <c r="DM7" s="201">
        <v>-0.2</v>
      </c>
      <c r="DN7" s="201">
        <v>-0.2</v>
      </c>
      <c r="DO7" s="1005"/>
      <c r="DP7" s="1006">
        <v>0.05</v>
      </c>
      <c r="DQ7" s="975">
        <v>0.02</v>
      </c>
      <c r="DR7" s="975">
        <v>0.93</v>
      </c>
      <c r="DS7" s="702">
        <v>-7.0999999999999994E-2</v>
      </c>
      <c r="DT7" s="209">
        <v>0.15</v>
      </c>
      <c r="DU7" s="209">
        <v>-0.2</v>
      </c>
      <c r="DV7" s="209">
        <v>-0.1</v>
      </c>
      <c r="DW7" s="209">
        <v>-0.1</v>
      </c>
      <c r="DX7" s="210">
        <v>-0.05</v>
      </c>
      <c r="DY7" s="210">
        <v>-0.05</v>
      </c>
      <c r="DZ7" s="209">
        <v>0.122</v>
      </c>
      <c r="EA7" s="209"/>
      <c r="EB7" s="211">
        <v>0</v>
      </c>
      <c r="EC7" s="212">
        <v>0.9</v>
      </c>
      <c r="ED7" s="212">
        <v>219.1</v>
      </c>
      <c r="EE7" s="197"/>
      <c r="EF7" s="878"/>
      <c r="EG7" s="878"/>
      <c r="EH7" s="198">
        <v>0.05</v>
      </c>
      <c r="EI7" s="198"/>
      <c r="EJ7" s="213">
        <v>0.95</v>
      </c>
      <c r="EK7" s="214">
        <v>1</v>
      </c>
      <c r="EL7" s="215">
        <v>0.05</v>
      </c>
      <c r="EM7" s="216">
        <v>0.95</v>
      </c>
      <c r="EN7" s="1038">
        <v>1</v>
      </c>
      <c r="EO7" s="1006">
        <v>8.9999999999999993E-3</v>
      </c>
      <c r="EP7" s="1006">
        <v>4.1000000000000002E-2</v>
      </c>
      <c r="EQ7" s="1006">
        <v>0.95</v>
      </c>
      <c r="ER7" s="1109"/>
      <c r="ES7" s="217">
        <v>0.79600000000000004</v>
      </c>
      <c r="ET7" s="218">
        <v>0.78</v>
      </c>
      <c r="EU7" s="218">
        <v>0.08</v>
      </c>
      <c r="EV7" s="218">
        <v>0.04</v>
      </c>
      <c r="EW7" s="218">
        <v>0.1</v>
      </c>
      <c r="EX7" s="218">
        <v>0.996</v>
      </c>
      <c r="EY7" s="219">
        <v>0.85299999999999998</v>
      </c>
      <c r="EZ7" s="219">
        <v>0.79500000000000004</v>
      </c>
      <c r="FA7" s="219">
        <v>0.74299999999999999</v>
      </c>
      <c r="FB7" s="219">
        <v>0.74</v>
      </c>
      <c r="FC7" s="220">
        <v>0.80500000000000005</v>
      </c>
      <c r="FD7" s="221">
        <v>0.77</v>
      </c>
      <c r="FE7" s="222">
        <v>0.04</v>
      </c>
      <c r="FF7" s="222">
        <v>6.4000000000000001E-2</v>
      </c>
      <c r="FG7" s="222">
        <v>0.126</v>
      </c>
      <c r="FH7" s="222">
        <v>0.85299999999999998</v>
      </c>
      <c r="FI7" s="222">
        <v>0.83499999999999996</v>
      </c>
      <c r="FJ7" s="221">
        <v>0.755</v>
      </c>
      <c r="FK7" s="221">
        <v>0.65</v>
      </c>
      <c r="FL7" s="222">
        <v>0.1</v>
      </c>
      <c r="FM7" s="222">
        <v>0.124</v>
      </c>
      <c r="FN7" s="222">
        <v>0.126</v>
      </c>
      <c r="FO7" s="223"/>
      <c r="FP7" s="224">
        <v>0.63300000000000001</v>
      </c>
      <c r="FQ7" s="224">
        <v>9.6000000000000002E-2</v>
      </c>
      <c r="FR7" s="224">
        <v>0.11799999999999999</v>
      </c>
      <c r="FS7" s="224">
        <v>0.153</v>
      </c>
      <c r="FT7" s="224">
        <v>0.54800000000000004</v>
      </c>
      <c r="FU7" s="224">
        <v>0.6</v>
      </c>
      <c r="FV7" s="224">
        <v>0.1</v>
      </c>
      <c r="FW7" s="224">
        <v>0.2</v>
      </c>
      <c r="FX7" s="218">
        <v>0.1</v>
      </c>
      <c r="FY7" s="218">
        <v>0.51</v>
      </c>
      <c r="FZ7" s="218">
        <v>0.64900000000000002</v>
      </c>
      <c r="GA7" s="224">
        <v>7.0000000000000007E-2</v>
      </c>
      <c r="GB7" s="224">
        <v>6.0999999999999999E-2</v>
      </c>
      <c r="GC7" s="224">
        <v>0.22</v>
      </c>
      <c r="GD7" s="224">
        <v>0.69399999999999995</v>
      </c>
      <c r="GE7" s="224">
        <v>0.625</v>
      </c>
      <c r="GF7" s="224">
        <v>0.125</v>
      </c>
      <c r="GG7" s="224">
        <v>0.125</v>
      </c>
      <c r="GH7" s="224">
        <v>0.125</v>
      </c>
      <c r="GI7" s="224">
        <v>0.622</v>
      </c>
      <c r="GJ7" s="225"/>
      <c r="GK7" s="891"/>
      <c r="GL7" s="891"/>
      <c r="GM7" s="226"/>
      <c r="GN7" s="226"/>
      <c r="GO7" s="226"/>
      <c r="GP7" s="891"/>
      <c r="GQ7" s="891"/>
      <c r="GR7" s="1028"/>
      <c r="GS7" s="1029"/>
      <c r="GT7" s="975"/>
      <c r="GU7" s="231">
        <v>108</v>
      </c>
      <c r="GV7" s="231">
        <v>268</v>
      </c>
      <c r="GW7" s="227">
        <v>0.40298507462686567</v>
      </c>
      <c r="GX7" s="227"/>
      <c r="GY7" s="228"/>
      <c r="GZ7" s="785"/>
      <c r="HA7" s="785"/>
      <c r="HB7" s="975"/>
      <c r="HC7" s="230"/>
      <c r="HD7" s="230"/>
      <c r="HE7" s="229"/>
      <c r="HF7" s="229"/>
      <c r="HG7" s="230"/>
      <c r="HH7" s="229"/>
      <c r="HI7" s="230"/>
      <c r="HJ7" s="784"/>
      <c r="HK7" s="785"/>
      <c r="HL7" s="786"/>
      <c r="HM7" s="231"/>
      <c r="HN7" s="231"/>
      <c r="HO7" s="232"/>
      <c r="HP7" s="232"/>
      <c r="HQ7" s="233"/>
      <c r="HR7" s="234"/>
      <c r="HS7" s="230"/>
      <c r="HT7" s="230"/>
      <c r="HU7" s="230"/>
      <c r="HV7" s="230"/>
      <c r="HW7" s="235"/>
      <c r="HX7" s="236"/>
      <c r="HY7" s="236"/>
      <c r="HZ7" s="236"/>
      <c r="IA7" s="236"/>
      <c r="IB7" s="237"/>
      <c r="IC7" s="238"/>
      <c r="ID7" s="238"/>
      <c r="IE7" s="238"/>
      <c r="IF7" s="238"/>
      <c r="IG7" s="239"/>
      <c r="IH7" s="240"/>
      <c r="II7" s="240"/>
      <c r="IJ7" s="240"/>
      <c r="IK7" s="240"/>
      <c r="IL7" s="239"/>
      <c r="IM7" s="240"/>
      <c r="IN7" s="240"/>
      <c r="IO7" s="240"/>
      <c r="IP7" s="870"/>
      <c r="IQ7" s="220"/>
      <c r="IR7" s="222"/>
      <c r="IS7" s="222"/>
      <c r="IT7" s="222"/>
      <c r="IU7" s="222"/>
      <c r="IV7" s="222"/>
      <c r="IW7" s="222"/>
      <c r="IX7" s="241"/>
      <c r="IY7" s="239"/>
      <c r="IZ7" s="240"/>
      <c r="JA7" s="240"/>
      <c r="JB7" s="240"/>
      <c r="JC7" s="240"/>
      <c r="JD7" s="239"/>
      <c r="JE7" s="240"/>
      <c r="JF7" s="240"/>
      <c r="JG7" s="240"/>
      <c r="JH7" s="870"/>
      <c r="JI7" s="242">
        <v>0</v>
      </c>
      <c r="JJ7" s="243">
        <v>2</v>
      </c>
      <c r="JK7" s="243">
        <v>3</v>
      </c>
      <c r="JL7" s="244">
        <v>3</v>
      </c>
      <c r="JM7" s="1081">
        <v>4.9000000000000002E-2</v>
      </c>
      <c r="JN7" s="917">
        <v>0.04</v>
      </c>
      <c r="JO7" s="917">
        <v>0.04</v>
      </c>
      <c r="JP7" s="247">
        <v>0.75</v>
      </c>
      <c r="JQ7" s="248">
        <v>0.8</v>
      </c>
      <c r="JR7" s="248">
        <v>0.2</v>
      </c>
      <c r="JS7" s="245">
        <v>-1.1140000000000001</v>
      </c>
      <c r="JT7" s="907"/>
      <c r="JU7" s="907"/>
      <c r="JV7" s="917">
        <v>-7.4999999999999997E-3</v>
      </c>
      <c r="JW7" s="907"/>
      <c r="JX7" s="246"/>
      <c r="JY7" s="329">
        <v>1.1000000000000001</v>
      </c>
      <c r="JZ7" s="329">
        <v>0.1</v>
      </c>
      <c r="KA7" s="329">
        <v>-6.1</v>
      </c>
      <c r="KB7" s="331">
        <v>-0.1</v>
      </c>
      <c r="KC7" s="250">
        <v>0.73099999999999998</v>
      </c>
      <c r="KD7" s="248">
        <v>0.75600000000000001</v>
      </c>
      <c r="KE7" s="248">
        <v>0.29399999999999993</v>
      </c>
      <c r="KF7" s="248">
        <v>0.05</v>
      </c>
      <c r="KG7" s="251">
        <v>0.65600000000000003</v>
      </c>
      <c r="KH7" s="245">
        <v>0.54800000000000004</v>
      </c>
      <c r="KI7" s="246">
        <v>0.63</v>
      </c>
      <c r="KJ7" s="246">
        <v>0.41999999999999993</v>
      </c>
      <c r="KK7" s="246">
        <v>0.05</v>
      </c>
      <c r="KL7" s="249">
        <v>0.53</v>
      </c>
      <c r="KM7" s="250"/>
      <c r="KN7" s="727"/>
      <c r="KO7" s="727"/>
      <c r="KP7" s="248">
        <v>4.0000000000000001E-3</v>
      </c>
      <c r="KQ7" s="727"/>
      <c r="KR7" s="727"/>
      <c r="KS7" s="252">
        <v>0.05</v>
      </c>
      <c r="KT7" s="252">
        <v>0.05</v>
      </c>
      <c r="KU7" s="252">
        <v>0.05</v>
      </c>
      <c r="KV7" s="252">
        <v>-0.05</v>
      </c>
      <c r="KW7" s="252">
        <v>-0.05</v>
      </c>
      <c r="KX7" s="252">
        <v>-0.05</v>
      </c>
      <c r="KY7" s="245">
        <v>0.623</v>
      </c>
      <c r="KZ7" s="253">
        <v>0.55000000000000004</v>
      </c>
      <c r="LA7" s="253">
        <v>0.34999999999999987</v>
      </c>
      <c r="LB7" s="253">
        <v>0.05</v>
      </c>
      <c r="LC7" s="253">
        <v>0.1</v>
      </c>
      <c r="LD7" s="253">
        <v>0.05</v>
      </c>
      <c r="LE7" s="254">
        <v>0.45000000000000007</v>
      </c>
      <c r="LF7" s="250"/>
      <c r="LG7" s="248"/>
      <c r="LH7" s="251"/>
      <c r="LI7" s="255"/>
      <c r="LJ7" s="171">
        <v>6</v>
      </c>
      <c r="LK7" s="171">
        <v>2</v>
      </c>
      <c r="LL7" s="172">
        <v>8</v>
      </c>
      <c r="LM7" s="175"/>
      <c r="LN7" s="175">
        <v>0.8</v>
      </c>
      <c r="LO7" s="341">
        <v>0.2</v>
      </c>
      <c r="LP7" s="1047"/>
      <c r="LQ7" s="975">
        <v>0.6</v>
      </c>
      <c r="LR7" s="975">
        <v>0.25</v>
      </c>
      <c r="LS7" s="999">
        <v>0.15</v>
      </c>
      <c r="LT7" s="258"/>
      <c r="LU7" s="479">
        <v>-0.1</v>
      </c>
      <c r="LV7" s="479">
        <v>-0.1</v>
      </c>
      <c r="LW7" s="479">
        <v>-0.1</v>
      </c>
      <c r="LX7" s="260"/>
      <c r="LY7" s="261"/>
      <c r="LZ7" s="262"/>
      <c r="MA7" s="258"/>
      <c r="MB7" s="96">
        <v>0.75</v>
      </c>
      <c r="MC7" s="263">
        <v>0.55000000000000004</v>
      </c>
      <c r="MD7" s="263">
        <v>0.1</v>
      </c>
      <c r="ME7" s="264">
        <v>0.35</v>
      </c>
      <c r="MF7" s="256"/>
      <c r="MG7" s="256">
        <v>0.8</v>
      </c>
      <c r="MH7" s="256">
        <v>0.6</v>
      </c>
      <c r="MI7" s="256">
        <v>0.1</v>
      </c>
      <c r="MJ7" s="257">
        <v>0.3</v>
      </c>
      <c r="MK7" s="265"/>
      <c r="ML7" s="266">
        <v>1.9</v>
      </c>
      <c r="MM7" s="267">
        <v>2.1</v>
      </c>
    </row>
    <row r="8" spans="1:352" s="151" customFormat="1" x14ac:dyDescent="0.2">
      <c r="A8" s="268">
        <v>42491</v>
      </c>
      <c r="B8" s="855">
        <v>5</v>
      </c>
      <c r="C8" s="858">
        <v>2016</v>
      </c>
      <c r="D8" s="967">
        <v>6412</v>
      </c>
      <c r="E8" s="968">
        <v>1261</v>
      </c>
      <c r="F8" s="968">
        <v>945</v>
      </c>
      <c r="G8" s="968">
        <v>2143</v>
      </c>
      <c r="H8" s="968">
        <v>2063</v>
      </c>
      <c r="I8" s="269"/>
      <c r="J8" s="106"/>
      <c r="K8" s="107"/>
      <c r="L8" s="107"/>
      <c r="M8" s="107"/>
      <c r="N8" s="107"/>
      <c r="O8" s="107"/>
      <c r="P8" s="107"/>
      <c r="Q8" s="108"/>
      <c r="R8" s="682"/>
      <c r="S8" s="187"/>
      <c r="T8" s="187"/>
      <c r="U8" s="187"/>
      <c r="V8" s="679"/>
      <c r="W8" s="106"/>
      <c r="X8" s="107"/>
      <c r="Y8" s="107"/>
      <c r="Z8" s="107"/>
      <c r="AA8" s="108"/>
      <c r="AB8" s="107"/>
      <c r="AC8" s="107"/>
      <c r="AD8" s="187"/>
      <c r="AE8" s="187"/>
      <c r="AF8" s="188"/>
      <c r="AG8" s="187"/>
      <c r="AH8" s="187"/>
      <c r="AI8" s="188"/>
      <c r="AJ8" s="187"/>
      <c r="AK8" s="187"/>
      <c r="AL8" s="188"/>
      <c r="AM8" s="187"/>
      <c r="AN8" s="187"/>
      <c r="AO8" s="270"/>
      <c r="AP8" s="271"/>
      <c r="AQ8" s="271"/>
      <c r="AR8" s="271"/>
      <c r="AS8" s="117">
        <v>0.28000000000000003</v>
      </c>
      <c r="AT8" s="117">
        <v>0.12</v>
      </c>
      <c r="AU8" s="272">
        <v>0.12</v>
      </c>
      <c r="AV8" s="270"/>
      <c r="AW8" s="271"/>
      <c r="AX8" s="271"/>
      <c r="AY8" s="271">
        <v>0.22</v>
      </c>
      <c r="AZ8" s="271">
        <v>0.1</v>
      </c>
      <c r="BA8" s="272">
        <v>0.1</v>
      </c>
      <c r="BB8" s="270"/>
      <c r="BC8" s="271"/>
      <c r="BD8" s="273"/>
      <c r="BE8" s="273"/>
      <c r="BF8" s="273">
        <v>5.0000000000000001E-3</v>
      </c>
      <c r="BG8" s="273">
        <v>2.5999999999999999E-3</v>
      </c>
      <c r="BH8" s="273">
        <v>2.3999999999999998E-3</v>
      </c>
      <c r="BI8" s="274"/>
      <c r="BJ8" s="270"/>
      <c r="BK8" s="271"/>
      <c r="BL8" s="273"/>
      <c r="BM8" s="273">
        <v>4.0000000000000001E-3</v>
      </c>
      <c r="BN8" s="273">
        <v>2E-3</v>
      </c>
      <c r="BO8" s="274">
        <v>1E-3</v>
      </c>
      <c r="BP8" s="273"/>
      <c r="BQ8" s="1021"/>
      <c r="BR8" s="1097">
        <v>0.5</v>
      </c>
      <c r="BS8" s="1021">
        <v>5</v>
      </c>
      <c r="BT8" s="275">
        <v>3.95E-2</v>
      </c>
      <c r="BU8" s="276">
        <v>4.2659400522623799E-2</v>
      </c>
      <c r="BV8" s="276">
        <v>3.9667243671946954E-2</v>
      </c>
      <c r="BW8" s="276">
        <v>3.2628316033277704E-2</v>
      </c>
      <c r="BX8" s="276">
        <v>4.9360695725428873E-2</v>
      </c>
      <c r="BY8" s="276">
        <v>0.04</v>
      </c>
      <c r="BZ8" s="277">
        <v>0.06</v>
      </c>
      <c r="CA8" s="780"/>
      <c r="CB8" s="977"/>
      <c r="CC8" s="977"/>
      <c r="CD8" s="977"/>
      <c r="CE8" s="978">
        <v>0.2</v>
      </c>
      <c r="CF8" s="978">
        <v>0.2</v>
      </c>
      <c r="CG8" s="978">
        <v>0.6</v>
      </c>
      <c r="CH8" s="977"/>
      <c r="CI8" s="792"/>
      <c r="CJ8" s="979"/>
      <c r="CK8" s="280"/>
      <c r="CL8" s="281">
        <v>0.8</v>
      </c>
      <c r="CM8" s="282">
        <v>0.2</v>
      </c>
      <c r="CN8" s="283"/>
      <c r="CO8" s="284"/>
      <c r="CP8" s="284"/>
      <c r="CQ8" s="285"/>
      <c r="CR8" s="285">
        <v>0.1</v>
      </c>
      <c r="CS8" s="285">
        <v>9.5000000000000001E-2</v>
      </c>
      <c r="CT8" s="295">
        <v>0.80500000000000005</v>
      </c>
      <c r="CU8" s="286"/>
      <c r="CV8" s="1000"/>
      <c r="CW8" s="1001"/>
      <c r="CX8" s="1002"/>
      <c r="CY8" s="978">
        <v>1</v>
      </c>
      <c r="CZ8" s="978">
        <v>0.99099999999999999</v>
      </c>
      <c r="DA8" s="1003">
        <v>8.9999999999999993E-3</v>
      </c>
      <c r="DB8" s="160">
        <v>1</v>
      </c>
      <c r="DC8" s="289"/>
      <c r="DD8" s="290"/>
      <c r="DE8" s="291" t="s">
        <v>466</v>
      </c>
      <c r="DF8" s="291">
        <v>1500000</v>
      </c>
      <c r="DG8" s="291">
        <v>-500000</v>
      </c>
      <c r="DH8" s="291">
        <v>0</v>
      </c>
      <c r="DI8" s="292"/>
      <c r="DJ8" s="293"/>
      <c r="DK8" s="285"/>
      <c r="DL8" s="285">
        <v>0.4</v>
      </c>
      <c r="DM8" s="285">
        <v>-0.2</v>
      </c>
      <c r="DN8" s="294">
        <v>-0.2</v>
      </c>
      <c r="DO8" s="1000"/>
      <c r="DP8" s="1007">
        <v>0.05</v>
      </c>
      <c r="DQ8" s="978">
        <v>0.02</v>
      </c>
      <c r="DR8" s="978">
        <v>0.93</v>
      </c>
      <c r="DS8" s="703">
        <v>-2.8000000000000001E-2</v>
      </c>
      <c r="DT8" s="296">
        <v>0.15</v>
      </c>
      <c r="DU8" s="296">
        <v>-0.2</v>
      </c>
      <c r="DV8" s="296">
        <v>-0.1</v>
      </c>
      <c r="DW8" s="296">
        <v>-0.1</v>
      </c>
      <c r="DX8" s="296">
        <v>-0.05</v>
      </c>
      <c r="DY8" s="296">
        <v>-0.05</v>
      </c>
      <c r="DZ8" s="296">
        <v>9.1999999999999998E-2</v>
      </c>
      <c r="EA8" s="296"/>
      <c r="EB8" s="297">
        <v>0</v>
      </c>
      <c r="EC8" s="298">
        <v>0.9</v>
      </c>
      <c r="ED8" s="298">
        <v>219.1</v>
      </c>
      <c r="EE8" s="117"/>
      <c r="EF8" s="879"/>
      <c r="EG8" s="879"/>
      <c r="EH8" s="278">
        <v>0.05</v>
      </c>
      <c r="EI8" s="278"/>
      <c r="EJ8" s="287">
        <v>0.95</v>
      </c>
      <c r="EK8" s="299">
        <v>1</v>
      </c>
      <c r="EL8" s="300">
        <v>0.05</v>
      </c>
      <c r="EM8" s="301">
        <v>0.95</v>
      </c>
      <c r="EN8" s="1040">
        <v>1</v>
      </c>
      <c r="EO8" s="1007">
        <v>8.9999999999999993E-3</v>
      </c>
      <c r="EP8" s="1007">
        <v>4.1000000000000002E-2</v>
      </c>
      <c r="EQ8" s="1007">
        <v>0.95</v>
      </c>
      <c r="ER8" s="1110"/>
      <c r="ES8" s="302">
        <v>0.81899999999999995</v>
      </c>
      <c r="ET8" s="236">
        <v>0.78</v>
      </c>
      <c r="EU8" s="236">
        <v>0.08</v>
      </c>
      <c r="EV8" s="236">
        <v>0.04</v>
      </c>
      <c r="EW8" s="236">
        <v>0.1</v>
      </c>
      <c r="EX8" s="303">
        <v>0.89100000000000001</v>
      </c>
      <c r="EY8" s="304">
        <v>0.84499999999999997</v>
      </c>
      <c r="EZ8" s="304">
        <v>0.85</v>
      </c>
      <c r="FA8" s="305">
        <v>0.748</v>
      </c>
      <c r="FB8" s="305">
        <v>0.82899999999999996</v>
      </c>
      <c r="FC8" s="306">
        <v>0.79100000000000004</v>
      </c>
      <c r="FD8" s="307">
        <v>0.77</v>
      </c>
      <c r="FE8" s="308">
        <v>0.04</v>
      </c>
      <c r="FF8" s="308">
        <v>6.4000000000000001E-2</v>
      </c>
      <c r="FG8" s="308">
        <v>0.126</v>
      </c>
      <c r="FH8" s="308">
        <v>0.85099999999999998</v>
      </c>
      <c r="FI8" s="308">
        <v>0.88200000000000001</v>
      </c>
      <c r="FJ8" s="308">
        <v>0.71</v>
      </c>
      <c r="FK8" s="307">
        <v>0.65</v>
      </c>
      <c r="FL8" s="308">
        <v>0.1</v>
      </c>
      <c r="FM8" s="308">
        <v>0.124</v>
      </c>
      <c r="FN8" s="308">
        <v>0.126</v>
      </c>
      <c r="FO8" s="235"/>
      <c r="FP8" s="303">
        <v>0.63300000000000001</v>
      </c>
      <c r="FQ8" s="303">
        <v>9.6000000000000002E-2</v>
      </c>
      <c r="FR8" s="303">
        <v>0.11799999999999999</v>
      </c>
      <c r="FS8" s="303">
        <v>0.153</v>
      </c>
      <c r="FT8" s="236">
        <v>0.65700000000000003</v>
      </c>
      <c r="FU8" s="303">
        <v>0.6</v>
      </c>
      <c r="FV8" s="303">
        <v>0.1</v>
      </c>
      <c r="FW8" s="303">
        <v>0.2</v>
      </c>
      <c r="FX8" s="236">
        <v>0.1</v>
      </c>
      <c r="FY8" s="236">
        <v>0.60299999999999998</v>
      </c>
      <c r="FZ8" s="236">
        <v>0.64900000000000002</v>
      </c>
      <c r="GA8" s="303">
        <v>7.0000000000000007E-2</v>
      </c>
      <c r="GB8" s="303">
        <v>6.0999999999999999E-2</v>
      </c>
      <c r="GC8" s="303">
        <v>0.22</v>
      </c>
      <c r="GD8" s="236">
        <v>0.70199999999999996</v>
      </c>
      <c r="GE8" s="303">
        <v>0.625</v>
      </c>
      <c r="GF8" s="303">
        <v>0.125</v>
      </c>
      <c r="GG8" s="303">
        <v>0.125</v>
      </c>
      <c r="GH8" s="303">
        <v>0.125</v>
      </c>
      <c r="GI8" s="236">
        <v>0.83599999999999997</v>
      </c>
      <c r="GJ8" s="309"/>
      <c r="GK8" s="352"/>
      <c r="GL8" s="352"/>
      <c r="GM8" s="310"/>
      <c r="GN8" s="310"/>
      <c r="GO8" s="310"/>
      <c r="GP8" s="352"/>
      <c r="GQ8" s="352"/>
      <c r="GR8" s="790"/>
      <c r="GS8" s="791"/>
      <c r="GT8" s="792"/>
      <c r="GU8" s="314">
        <v>131</v>
      </c>
      <c r="GV8" s="314">
        <v>305</v>
      </c>
      <c r="GW8" s="324">
        <v>0.42950819672131146</v>
      </c>
      <c r="GX8" s="236"/>
      <c r="GY8" s="312"/>
      <c r="GZ8" s="788"/>
      <c r="HA8" s="788"/>
      <c r="HB8" s="978"/>
      <c r="HC8" s="308"/>
      <c r="HD8" s="308"/>
      <c r="HE8" s="313"/>
      <c r="HF8" s="313"/>
      <c r="HG8" s="308"/>
      <c r="HH8" s="313"/>
      <c r="HI8" s="308"/>
      <c r="HJ8" s="787"/>
      <c r="HK8" s="788"/>
      <c r="HL8" s="789"/>
      <c r="HM8" s="314"/>
      <c r="HN8" s="314"/>
      <c r="HO8" s="236"/>
      <c r="HP8" s="315"/>
      <c r="HQ8" s="316"/>
      <c r="HR8" s="317"/>
      <c r="HS8" s="318"/>
      <c r="HT8" s="318"/>
      <c r="HU8" s="318"/>
      <c r="HV8" s="318"/>
      <c r="HW8" s="319"/>
      <c r="HX8" s="320"/>
      <c r="HY8" s="320"/>
      <c r="HZ8" s="320"/>
      <c r="IA8" s="320"/>
      <c r="IB8" s="321"/>
      <c r="IC8" s="735"/>
      <c r="ID8" s="735"/>
      <c r="IE8" s="130"/>
      <c r="IF8" s="130"/>
      <c r="IG8" s="127"/>
      <c r="IH8" s="128"/>
      <c r="II8" s="128"/>
      <c r="IJ8" s="128"/>
      <c r="IK8" s="128"/>
      <c r="IL8" s="127"/>
      <c r="IM8" s="128"/>
      <c r="IN8" s="128"/>
      <c r="IO8" s="128"/>
      <c r="IP8" s="129"/>
      <c r="IQ8" s="322"/>
      <c r="IR8" s="307"/>
      <c r="IS8" s="307"/>
      <c r="IT8" s="307"/>
      <c r="IU8" s="307"/>
      <c r="IV8" s="307"/>
      <c r="IW8" s="307"/>
      <c r="IX8" s="323"/>
      <c r="IY8" s="302"/>
      <c r="IZ8" s="324"/>
      <c r="JA8" s="324"/>
      <c r="JB8" s="324"/>
      <c r="JC8" s="324"/>
      <c r="JD8" s="302"/>
      <c r="JE8" s="324"/>
      <c r="JF8" s="324"/>
      <c r="JG8" s="324"/>
      <c r="JH8" s="360"/>
      <c r="JI8" s="325">
        <v>0</v>
      </c>
      <c r="JJ8" s="326">
        <v>2</v>
      </c>
      <c r="JK8" s="326">
        <v>3</v>
      </c>
      <c r="JL8" s="327">
        <v>3</v>
      </c>
      <c r="JM8" s="1082">
        <v>3.85E-2</v>
      </c>
      <c r="JN8" s="918">
        <v>0.04</v>
      </c>
      <c r="JO8" s="918">
        <v>0.04</v>
      </c>
      <c r="JP8" s="247">
        <v>0.75</v>
      </c>
      <c r="JQ8" s="330">
        <v>0.8</v>
      </c>
      <c r="JR8" s="330">
        <v>0.2</v>
      </c>
      <c r="JS8" s="328">
        <v>-0.54200000000000004</v>
      </c>
      <c r="JT8" s="635"/>
      <c r="JU8" s="635"/>
      <c r="JV8" s="918">
        <v>-5.0200000000000002E-2</v>
      </c>
      <c r="JW8" s="635"/>
      <c r="JX8" s="329"/>
      <c r="JY8" s="329">
        <v>1.1000000000000001</v>
      </c>
      <c r="JZ8" s="329">
        <v>0.1</v>
      </c>
      <c r="KA8" s="329">
        <v>-6.1</v>
      </c>
      <c r="KB8" s="331">
        <v>-0.1</v>
      </c>
      <c r="KC8" s="332">
        <v>0.70699999999999996</v>
      </c>
      <c r="KD8" s="330">
        <v>0.75600000000000001</v>
      </c>
      <c r="KE8" s="330">
        <v>0.29399999999999993</v>
      </c>
      <c r="KF8" s="330">
        <v>0.05</v>
      </c>
      <c r="KG8" s="333">
        <v>0.65600000000000003</v>
      </c>
      <c r="KH8" s="328">
        <v>0.73199999999999998</v>
      </c>
      <c r="KI8" s="329">
        <v>0.63</v>
      </c>
      <c r="KJ8" s="329">
        <v>0.41999999999999993</v>
      </c>
      <c r="KK8" s="329">
        <v>0.05</v>
      </c>
      <c r="KL8" s="331">
        <v>0.53</v>
      </c>
      <c r="KM8" s="332"/>
      <c r="KN8" s="728"/>
      <c r="KO8" s="728"/>
      <c r="KP8" s="330">
        <v>9.9400000000000002E-2</v>
      </c>
      <c r="KQ8" s="728"/>
      <c r="KR8" s="728"/>
      <c r="KS8" s="334">
        <v>0.05</v>
      </c>
      <c r="KT8" s="334">
        <v>0.05</v>
      </c>
      <c r="KU8" s="334">
        <v>0.05</v>
      </c>
      <c r="KV8" s="334">
        <v>-0.05</v>
      </c>
      <c r="KW8" s="334">
        <v>-0.05</v>
      </c>
      <c r="KX8" s="334">
        <v>-0.05</v>
      </c>
      <c r="KY8" s="328">
        <v>0.66639999999999999</v>
      </c>
      <c r="KZ8" s="335">
        <v>0.55000000000000004</v>
      </c>
      <c r="LA8" s="335">
        <v>0.34999999999999987</v>
      </c>
      <c r="LB8" s="335">
        <v>0.05</v>
      </c>
      <c r="LC8" s="335">
        <v>0.1</v>
      </c>
      <c r="LD8" s="335">
        <v>0.05</v>
      </c>
      <c r="LE8" s="336">
        <v>0.45000000000000007</v>
      </c>
      <c r="LF8" s="332"/>
      <c r="LG8" s="330"/>
      <c r="LH8" s="333"/>
      <c r="LI8" s="119"/>
      <c r="LJ8" s="171">
        <v>6</v>
      </c>
      <c r="LK8" s="171">
        <v>2</v>
      </c>
      <c r="LL8" s="172">
        <v>8</v>
      </c>
      <c r="LM8" s="175"/>
      <c r="LN8" s="175">
        <v>0.8</v>
      </c>
      <c r="LO8" s="341">
        <v>0.2</v>
      </c>
      <c r="LP8" s="1048"/>
      <c r="LQ8" s="978">
        <v>0.6</v>
      </c>
      <c r="LR8" s="978">
        <v>0.25</v>
      </c>
      <c r="LS8" s="1003">
        <v>0.15</v>
      </c>
      <c r="LT8" s="174"/>
      <c r="LU8" s="259">
        <v>-0.1</v>
      </c>
      <c r="LV8" s="259">
        <v>-0.1</v>
      </c>
      <c r="LW8" s="259">
        <v>-0.1</v>
      </c>
      <c r="LX8" s="339"/>
      <c r="LY8" s="171"/>
      <c r="LZ8" s="340"/>
      <c r="MA8" s="174"/>
      <c r="MB8" s="354">
        <v>0.75</v>
      </c>
      <c r="MC8" s="175">
        <v>0.55000000000000004</v>
      </c>
      <c r="MD8" s="175">
        <v>0.1</v>
      </c>
      <c r="ME8" s="341">
        <v>0.35</v>
      </c>
      <c r="MF8" s="177"/>
      <c r="MG8" s="177">
        <v>0.8</v>
      </c>
      <c r="MH8" s="177">
        <v>0.6</v>
      </c>
      <c r="MI8" s="177">
        <v>0.1</v>
      </c>
      <c r="MJ8" s="338">
        <v>0.3</v>
      </c>
      <c r="MK8" s="178"/>
      <c r="ML8" s="179">
        <v>1.9</v>
      </c>
      <c r="MM8" s="180">
        <v>2.1</v>
      </c>
    </row>
    <row r="9" spans="1:352" s="151" customFormat="1" x14ac:dyDescent="0.2">
      <c r="A9" s="268">
        <v>42522</v>
      </c>
      <c r="B9" s="855">
        <v>6</v>
      </c>
      <c r="C9" s="858">
        <v>2016</v>
      </c>
      <c r="D9" s="967">
        <v>6411</v>
      </c>
      <c r="E9" s="968">
        <v>1214</v>
      </c>
      <c r="F9" s="968">
        <v>943</v>
      </c>
      <c r="G9" s="968">
        <v>2113</v>
      </c>
      <c r="H9" s="968">
        <v>2141</v>
      </c>
      <c r="I9" s="269"/>
      <c r="J9" s="106"/>
      <c r="K9" s="107"/>
      <c r="L9" s="107"/>
      <c r="M9" s="107"/>
      <c r="N9" s="107"/>
      <c r="O9" s="107"/>
      <c r="P9" s="107"/>
      <c r="Q9" s="108"/>
      <c r="R9" s="682"/>
      <c r="S9" s="187"/>
      <c r="T9" s="187"/>
      <c r="U9" s="187"/>
      <c r="V9" s="679"/>
      <c r="W9" s="106"/>
      <c r="X9" s="107"/>
      <c r="Y9" s="107"/>
      <c r="Z9" s="107"/>
      <c r="AA9" s="108"/>
      <c r="AB9" s="107"/>
      <c r="AC9" s="107"/>
      <c r="AD9" s="187"/>
      <c r="AE9" s="187"/>
      <c r="AF9" s="188"/>
      <c r="AG9" s="187"/>
      <c r="AH9" s="187"/>
      <c r="AI9" s="188"/>
      <c r="AJ9" s="187"/>
      <c r="AK9" s="187"/>
      <c r="AL9" s="188"/>
      <c r="AM9" s="187"/>
      <c r="AN9" s="187"/>
      <c r="AO9" s="116"/>
      <c r="AP9" s="117">
        <v>1</v>
      </c>
      <c r="AQ9" s="117"/>
      <c r="AR9" s="117">
        <v>0.08</v>
      </c>
      <c r="AS9" s="117">
        <v>0.28000000000000003</v>
      </c>
      <c r="AT9" s="117">
        <v>0.12</v>
      </c>
      <c r="AU9" s="118">
        <v>0.12</v>
      </c>
      <c r="AV9" s="119"/>
      <c r="AW9" s="120">
        <v>0</v>
      </c>
      <c r="AX9" s="120">
        <v>0</v>
      </c>
      <c r="AY9" s="120">
        <v>0.22</v>
      </c>
      <c r="AZ9" s="120">
        <v>0.1</v>
      </c>
      <c r="BA9" s="121">
        <v>0.1</v>
      </c>
      <c r="BB9" s="116">
        <v>4</v>
      </c>
      <c r="BC9" s="117"/>
      <c r="BD9" s="276">
        <v>2.2000000000000001E-3</v>
      </c>
      <c r="BE9" s="276"/>
      <c r="BF9" s="276">
        <v>5.0000000000000001E-3</v>
      </c>
      <c r="BG9" s="276">
        <v>2.5999999999999999E-3</v>
      </c>
      <c r="BH9" s="276">
        <v>2.3999999999999998E-3</v>
      </c>
      <c r="BI9" s="277"/>
      <c r="BJ9" s="119">
        <v>1</v>
      </c>
      <c r="BK9" s="120"/>
      <c r="BL9" s="159">
        <v>5.0000000000000001E-4</v>
      </c>
      <c r="BM9" s="159">
        <v>4.0000000000000001E-3</v>
      </c>
      <c r="BN9" s="159">
        <v>2E-3</v>
      </c>
      <c r="BO9" s="342">
        <v>1E-3</v>
      </c>
      <c r="BP9" s="159"/>
      <c r="BQ9" s="1023"/>
      <c r="BR9" s="1095">
        <v>0.5</v>
      </c>
      <c r="BS9" s="879">
        <v>5</v>
      </c>
      <c r="BT9" s="275">
        <v>4.4600000000000001E-2</v>
      </c>
      <c r="BU9" s="276">
        <v>4.7596807514952502E-2</v>
      </c>
      <c r="BV9" s="276">
        <v>4.3405136519308288E-2</v>
      </c>
      <c r="BW9" s="276">
        <v>4.111444450809195E-2</v>
      </c>
      <c r="BX9" s="276">
        <v>5.4004307794055781E-2</v>
      </c>
      <c r="BY9" s="276">
        <v>0.04</v>
      </c>
      <c r="BZ9" s="277">
        <v>0.06</v>
      </c>
      <c r="CA9" s="780"/>
      <c r="CB9" s="781"/>
      <c r="CC9" s="781"/>
      <c r="CD9" s="781"/>
      <c r="CE9" s="978">
        <v>0.2</v>
      </c>
      <c r="CF9" s="978">
        <v>0.2</v>
      </c>
      <c r="CG9" s="978">
        <v>0.6</v>
      </c>
      <c r="CH9" s="781"/>
      <c r="CI9" s="781"/>
      <c r="CJ9" s="980"/>
      <c r="CK9" s="343">
        <v>0.74170000000000003</v>
      </c>
      <c r="CL9" s="344">
        <v>0.8</v>
      </c>
      <c r="CM9" s="345">
        <v>0.2</v>
      </c>
      <c r="CN9" s="270"/>
      <c r="CO9" s="271"/>
      <c r="CP9" s="271"/>
      <c r="CQ9" s="295"/>
      <c r="CR9" s="295">
        <v>0.15</v>
      </c>
      <c r="CS9" s="295">
        <v>9.5000000000000001E-2</v>
      </c>
      <c r="CT9" s="295">
        <v>0.755</v>
      </c>
      <c r="CU9" s="346"/>
      <c r="CV9" s="780"/>
      <c r="CW9" s="781"/>
      <c r="CX9" s="781"/>
      <c r="CY9" s="978">
        <v>1</v>
      </c>
      <c r="CZ9" s="978">
        <v>0.99099999999999999</v>
      </c>
      <c r="DA9" s="1003">
        <v>8.9999999999999993E-3</v>
      </c>
      <c r="DB9" s="160">
        <v>1</v>
      </c>
      <c r="DC9" s="347">
        <v>1033000</v>
      </c>
      <c r="DD9" s="348">
        <v>1000000</v>
      </c>
      <c r="DE9" s="348">
        <v>33000</v>
      </c>
      <c r="DF9" s="348">
        <v>1500000</v>
      </c>
      <c r="DG9" s="348">
        <v>-500000</v>
      </c>
      <c r="DH9" s="348">
        <v>0</v>
      </c>
      <c r="DI9" s="349">
        <v>737000</v>
      </c>
      <c r="DJ9" s="350">
        <v>637000</v>
      </c>
      <c r="DK9" s="300">
        <v>0.15698587127158556</v>
      </c>
      <c r="DL9" s="300">
        <v>0.4</v>
      </c>
      <c r="DM9" s="300">
        <v>-0.2</v>
      </c>
      <c r="DN9" s="300">
        <v>-0.2</v>
      </c>
      <c r="DO9" s="1008">
        <v>0.98</v>
      </c>
      <c r="DP9" s="792">
        <v>0.05</v>
      </c>
      <c r="DQ9" s="978">
        <v>0.02</v>
      </c>
      <c r="DR9" s="978">
        <v>0.93</v>
      </c>
      <c r="DS9" s="703">
        <v>-7.0000000000000001E-3</v>
      </c>
      <c r="DT9" s="296">
        <v>0.15</v>
      </c>
      <c r="DU9" s="296">
        <v>-0.2</v>
      </c>
      <c r="DV9" s="296">
        <v>-0.1</v>
      </c>
      <c r="DW9" s="296">
        <v>-0.1</v>
      </c>
      <c r="DX9" s="296">
        <v>-0.05</v>
      </c>
      <c r="DY9" s="296">
        <v>-0.05</v>
      </c>
      <c r="DZ9" s="296">
        <v>9.7000000000000003E-2</v>
      </c>
      <c r="EA9" s="296"/>
      <c r="EB9" s="297">
        <v>0</v>
      </c>
      <c r="EC9" s="298">
        <v>0.9</v>
      </c>
      <c r="ED9" s="298">
        <v>219.1</v>
      </c>
      <c r="EE9" s="117"/>
      <c r="EF9" s="879"/>
      <c r="EG9" s="879"/>
      <c r="EH9" s="278">
        <v>0.05</v>
      </c>
      <c r="EI9" s="278"/>
      <c r="EJ9" s="287">
        <v>0.95</v>
      </c>
      <c r="EK9" s="299">
        <v>1</v>
      </c>
      <c r="EL9" s="300">
        <v>0.05</v>
      </c>
      <c r="EM9" s="301">
        <v>0.95</v>
      </c>
      <c r="EN9" s="1040">
        <v>1</v>
      </c>
      <c r="EO9" s="1007">
        <v>8.9999999999999993E-3</v>
      </c>
      <c r="EP9" s="1007">
        <v>4.1000000000000002E-2</v>
      </c>
      <c r="EQ9" s="1007">
        <v>0.95</v>
      </c>
      <c r="ER9" s="1110"/>
      <c r="ES9" s="235">
        <v>0.78800000000000003</v>
      </c>
      <c r="ET9" s="236">
        <v>0.78</v>
      </c>
      <c r="EU9" s="236">
        <v>0.08</v>
      </c>
      <c r="EV9" s="236">
        <v>0.04</v>
      </c>
      <c r="EW9" s="236">
        <v>0.1</v>
      </c>
      <c r="EX9" s="236">
        <v>0.85</v>
      </c>
      <c r="EY9" s="305">
        <v>0.86099999999999999</v>
      </c>
      <c r="EZ9" s="305">
        <v>0.86899999999999999</v>
      </c>
      <c r="FA9" s="305">
        <v>0.69299999999999995</v>
      </c>
      <c r="FB9" s="305">
        <v>0.71899999999999997</v>
      </c>
      <c r="FC9" s="306">
        <v>0.85399999999999998</v>
      </c>
      <c r="FD9" s="307">
        <v>0.77</v>
      </c>
      <c r="FE9" s="308">
        <v>0.04</v>
      </c>
      <c r="FF9" s="308">
        <v>6.4000000000000001E-2</v>
      </c>
      <c r="FG9" s="308">
        <v>0.126</v>
      </c>
      <c r="FH9" s="308">
        <v>0.89700000000000002</v>
      </c>
      <c r="FI9" s="308">
        <v>0.94499999999999995</v>
      </c>
      <c r="FJ9" s="308">
        <v>0.77500000000000002</v>
      </c>
      <c r="FK9" s="307">
        <v>0.65</v>
      </c>
      <c r="FL9" s="308">
        <v>0.1</v>
      </c>
      <c r="FM9" s="308">
        <v>0.124</v>
      </c>
      <c r="FN9" s="308">
        <v>0.126</v>
      </c>
      <c r="FO9" s="235"/>
      <c r="FP9" s="303">
        <v>0.63300000000000001</v>
      </c>
      <c r="FQ9" s="303">
        <v>9.6000000000000002E-2</v>
      </c>
      <c r="FR9" s="303">
        <v>0.11799999999999999</v>
      </c>
      <c r="FS9" s="303">
        <v>0.153</v>
      </c>
      <c r="FT9" s="236">
        <v>0.57299999999999995</v>
      </c>
      <c r="FU9" s="303">
        <v>0.6</v>
      </c>
      <c r="FV9" s="303">
        <v>0.1</v>
      </c>
      <c r="FW9" s="303">
        <v>0.2</v>
      </c>
      <c r="FX9" s="236">
        <v>0.1</v>
      </c>
      <c r="FY9" s="303">
        <v>0.53200000000000003</v>
      </c>
      <c r="FZ9" s="236">
        <v>0.64900000000000002</v>
      </c>
      <c r="GA9" s="303">
        <v>7.0000000000000007E-2</v>
      </c>
      <c r="GB9" s="303">
        <v>6.0999999999999999E-2</v>
      </c>
      <c r="GC9" s="303">
        <v>0.22</v>
      </c>
      <c r="GD9" s="303">
        <v>0.74399999999999999</v>
      </c>
      <c r="GE9" s="303">
        <v>0.625</v>
      </c>
      <c r="GF9" s="303">
        <v>0.125</v>
      </c>
      <c r="GG9" s="303">
        <v>0.125</v>
      </c>
      <c r="GH9" s="303">
        <v>0.125</v>
      </c>
      <c r="GI9" s="303">
        <v>0.75600000000000001</v>
      </c>
      <c r="GJ9" s="309"/>
      <c r="GK9" s="352"/>
      <c r="GL9" s="352"/>
      <c r="GM9" s="310"/>
      <c r="GN9" s="310"/>
      <c r="GO9" s="310"/>
      <c r="GP9" s="352"/>
      <c r="GQ9" s="352"/>
      <c r="GR9" s="790"/>
      <c r="GS9" s="791"/>
      <c r="GT9" s="792"/>
      <c r="GU9" s="314">
        <v>154</v>
      </c>
      <c r="GV9" s="314">
        <v>297</v>
      </c>
      <c r="GW9" s="324">
        <v>0.51851851851851849</v>
      </c>
      <c r="GX9" s="303"/>
      <c r="GY9" s="351"/>
      <c r="GZ9" s="791"/>
      <c r="HA9" s="791"/>
      <c r="HB9" s="978"/>
      <c r="HC9" s="310"/>
      <c r="HD9" s="310"/>
      <c r="HE9" s="352"/>
      <c r="HF9" s="352"/>
      <c r="HG9" s="310"/>
      <c r="HH9" s="352"/>
      <c r="HI9" s="310"/>
      <c r="HJ9" s="790"/>
      <c r="HK9" s="791"/>
      <c r="HL9" s="792"/>
      <c r="HM9" s="311"/>
      <c r="HN9" s="311"/>
      <c r="HO9" s="303"/>
      <c r="HP9" s="303"/>
      <c r="HQ9" s="351"/>
      <c r="HR9" s="306"/>
      <c r="HS9" s="308"/>
      <c r="HT9" s="308"/>
      <c r="HU9" s="308"/>
      <c r="HV9" s="308"/>
      <c r="HW9" s="127"/>
      <c r="HX9" s="128"/>
      <c r="HY9" s="128"/>
      <c r="HZ9" s="128"/>
      <c r="IA9" s="128"/>
      <c r="IB9" s="161"/>
      <c r="IC9" s="130"/>
      <c r="ID9" s="130"/>
      <c r="IE9" s="130"/>
      <c r="IF9" s="130"/>
      <c r="IG9" s="127"/>
      <c r="IH9" s="128"/>
      <c r="II9" s="128"/>
      <c r="IJ9" s="128"/>
      <c r="IK9" s="128"/>
      <c r="IL9" s="127"/>
      <c r="IM9" s="128"/>
      <c r="IN9" s="128"/>
      <c r="IO9" s="128"/>
      <c r="IP9" s="129"/>
      <c r="IQ9" s="322"/>
      <c r="IR9" s="307"/>
      <c r="IS9" s="307"/>
      <c r="IT9" s="307"/>
      <c r="IU9" s="307"/>
      <c r="IV9" s="307"/>
      <c r="IW9" s="307"/>
      <c r="IX9" s="323"/>
      <c r="IY9" s="302"/>
      <c r="IZ9" s="324"/>
      <c r="JA9" s="324"/>
      <c r="JB9" s="324"/>
      <c r="JC9" s="324"/>
      <c r="JD9" s="302"/>
      <c r="JE9" s="324"/>
      <c r="JF9" s="324"/>
      <c r="JG9" s="324"/>
      <c r="JH9" s="360"/>
      <c r="JI9" s="325">
        <v>1</v>
      </c>
      <c r="JJ9" s="326">
        <v>2</v>
      </c>
      <c r="JK9" s="326">
        <v>3</v>
      </c>
      <c r="JL9" s="327">
        <v>3</v>
      </c>
      <c r="JM9" s="1082">
        <v>0.04</v>
      </c>
      <c r="JN9" s="918">
        <v>0.04</v>
      </c>
      <c r="JO9" s="918">
        <v>0.04</v>
      </c>
      <c r="JP9" s="353">
        <v>0.75</v>
      </c>
      <c r="JQ9" s="330">
        <v>0.8</v>
      </c>
      <c r="JR9" s="330">
        <v>0.2</v>
      </c>
      <c r="JS9" s="328">
        <v>-0.45669999999999999</v>
      </c>
      <c r="JT9" s="635"/>
      <c r="JU9" s="635"/>
      <c r="JV9" s="918">
        <v>-7.8200000000000006E-2</v>
      </c>
      <c r="JW9" s="635"/>
      <c r="JX9" s="329"/>
      <c r="JY9" s="329">
        <v>1.1000000000000001</v>
      </c>
      <c r="JZ9" s="329">
        <v>0.1</v>
      </c>
      <c r="KA9" s="329">
        <v>-6.1</v>
      </c>
      <c r="KB9" s="331">
        <v>-0.1</v>
      </c>
      <c r="KC9" s="332">
        <v>0.76600000000000001</v>
      </c>
      <c r="KD9" s="330">
        <v>0.75600000000000001</v>
      </c>
      <c r="KE9" s="330">
        <v>0.29399999999999993</v>
      </c>
      <c r="KF9" s="330">
        <v>0.05</v>
      </c>
      <c r="KG9" s="333">
        <v>0.65600000000000003</v>
      </c>
      <c r="KH9" s="328">
        <v>0.66800000000000004</v>
      </c>
      <c r="KI9" s="329">
        <v>0.63</v>
      </c>
      <c r="KJ9" s="329">
        <v>0.41999999999999993</v>
      </c>
      <c r="KK9" s="329">
        <v>0.05</v>
      </c>
      <c r="KL9" s="331">
        <v>0.53</v>
      </c>
      <c r="KM9" s="332"/>
      <c r="KN9" s="728"/>
      <c r="KO9" s="728"/>
      <c r="KP9" s="330">
        <v>0.111</v>
      </c>
      <c r="KQ9" s="728"/>
      <c r="KR9" s="728"/>
      <c r="KS9" s="334">
        <v>0.05</v>
      </c>
      <c r="KT9" s="334">
        <v>0.05</v>
      </c>
      <c r="KU9" s="334">
        <v>0.05</v>
      </c>
      <c r="KV9" s="334">
        <v>-0.05</v>
      </c>
      <c r="KW9" s="334">
        <v>-0.05</v>
      </c>
      <c r="KX9" s="334">
        <v>-0.05</v>
      </c>
      <c r="KY9" s="328">
        <v>0.59299999999999997</v>
      </c>
      <c r="KZ9" s="335">
        <v>0.55000000000000004</v>
      </c>
      <c r="LA9" s="335">
        <v>0.34999999999999987</v>
      </c>
      <c r="LB9" s="335">
        <v>0.05</v>
      </c>
      <c r="LC9" s="335">
        <v>0.1</v>
      </c>
      <c r="LD9" s="335">
        <v>0.05</v>
      </c>
      <c r="LE9" s="336">
        <v>0.45000000000000007</v>
      </c>
      <c r="LF9" s="332"/>
      <c r="LG9" s="330"/>
      <c r="LH9" s="333"/>
      <c r="LI9" s="170">
        <v>7</v>
      </c>
      <c r="LJ9" s="171">
        <v>6</v>
      </c>
      <c r="LK9" s="171">
        <v>2</v>
      </c>
      <c r="LL9" s="172">
        <v>8</v>
      </c>
      <c r="LM9" s="175">
        <v>1</v>
      </c>
      <c r="LN9" s="175">
        <v>0.8</v>
      </c>
      <c r="LO9" s="341">
        <v>0.2</v>
      </c>
      <c r="LP9" s="1048">
        <v>0.67</v>
      </c>
      <c r="LQ9" s="978">
        <v>0.6</v>
      </c>
      <c r="LR9" s="978">
        <v>0.25</v>
      </c>
      <c r="LS9" s="1003">
        <v>0.15</v>
      </c>
      <c r="LT9" s="174">
        <v>0.16013584905660377</v>
      </c>
      <c r="LU9" s="354">
        <v>-0.1</v>
      </c>
      <c r="LV9" s="354">
        <v>-0.1</v>
      </c>
      <c r="LW9" s="354">
        <v>-0.1</v>
      </c>
      <c r="LX9" s="339"/>
      <c r="LY9" s="355"/>
      <c r="LZ9" s="340"/>
      <c r="MA9" s="174">
        <v>0.94</v>
      </c>
      <c r="MB9" s="354">
        <v>0.75</v>
      </c>
      <c r="MC9" s="175">
        <v>0.55000000000000004</v>
      </c>
      <c r="MD9" s="175">
        <v>0.1</v>
      </c>
      <c r="ME9" s="341">
        <v>0.35</v>
      </c>
      <c r="MF9" s="177">
        <v>0.99</v>
      </c>
      <c r="MG9" s="177">
        <v>0.8</v>
      </c>
      <c r="MH9" s="177">
        <v>0.6</v>
      </c>
      <c r="MI9" s="177">
        <v>0.1</v>
      </c>
      <c r="MJ9" s="338">
        <v>0.3</v>
      </c>
      <c r="MK9" s="178">
        <v>1</v>
      </c>
      <c r="ML9" s="179">
        <v>1.9</v>
      </c>
      <c r="MM9" s="180">
        <v>2.1</v>
      </c>
    </row>
    <row r="10" spans="1:352" s="151" customFormat="1" x14ac:dyDescent="0.2">
      <c r="A10" s="268">
        <v>42552</v>
      </c>
      <c r="B10" s="855">
        <v>7</v>
      </c>
      <c r="C10" s="858">
        <v>2016</v>
      </c>
      <c r="D10" s="967">
        <v>5796</v>
      </c>
      <c r="E10" s="968">
        <v>1094</v>
      </c>
      <c r="F10" s="968">
        <v>830</v>
      </c>
      <c r="G10" s="968">
        <v>1920</v>
      </c>
      <c r="H10" s="968">
        <v>1952</v>
      </c>
      <c r="I10" s="269"/>
      <c r="J10" s="106"/>
      <c r="K10" s="107"/>
      <c r="L10" s="107"/>
      <c r="M10" s="107"/>
      <c r="N10" s="107"/>
      <c r="O10" s="107"/>
      <c r="P10" s="107"/>
      <c r="Q10" s="108"/>
      <c r="R10" s="682"/>
      <c r="S10" s="187"/>
      <c r="T10" s="187"/>
      <c r="U10" s="187"/>
      <c r="V10" s="679"/>
      <c r="W10" s="106"/>
      <c r="X10" s="107"/>
      <c r="Y10" s="107"/>
      <c r="Z10" s="107"/>
      <c r="AA10" s="108"/>
      <c r="AB10" s="107"/>
      <c r="AC10" s="107"/>
      <c r="AD10" s="187"/>
      <c r="AE10" s="187"/>
      <c r="AF10" s="188"/>
      <c r="AG10" s="187"/>
      <c r="AH10" s="187"/>
      <c r="AI10" s="188"/>
      <c r="AJ10" s="187"/>
      <c r="AK10" s="187"/>
      <c r="AL10" s="188"/>
      <c r="AM10" s="187"/>
      <c r="AN10" s="187"/>
      <c r="AO10" s="270"/>
      <c r="AP10" s="271"/>
      <c r="AQ10" s="271"/>
      <c r="AR10" s="271"/>
      <c r="AS10" s="117">
        <v>0.28000000000000003</v>
      </c>
      <c r="AT10" s="117">
        <v>0.12</v>
      </c>
      <c r="AU10" s="272">
        <v>0.12</v>
      </c>
      <c r="AV10" s="270"/>
      <c r="AW10" s="271"/>
      <c r="AX10" s="271"/>
      <c r="AY10" s="271">
        <v>0.22</v>
      </c>
      <c r="AZ10" s="271">
        <v>0.1</v>
      </c>
      <c r="BA10" s="272">
        <v>0.1</v>
      </c>
      <c r="BB10" s="270"/>
      <c r="BC10" s="271"/>
      <c r="BD10" s="273"/>
      <c r="BE10" s="273"/>
      <c r="BF10" s="273">
        <v>5.0000000000000001E-3</v>
      </c>
      <c r="BG10" s="273">
        <v>2.5999999999999999E-3</v>
      </c>
      <c r="BH10" s="273">
        <v>2.3999999999999998E-3</v>
      </c>
      <c r="BI10" s="274"/>
      <c r="BJ10" s="270"/>
      <c r="BK10" s="271"/>
      <c r="BL10" s="273"/>
      <c r="BM10" s="273">
        <v>4.0000000000000001E-3</v>
      </c>
      <c r="BN10" s="273">
        <v>2E-3</v>
      </c>
      <c r="BO10" s="274">
        <v>1E-3</v>
      </c>
      <c r="BP10" s="273"/>
      <c r="BQ10" s="1021"/>
      <c r="BR10" s="1097">
        <v>0.5</v>
      </c>
      <c r="BS10" s="1021">
        <v>5</v>
      </c>
      <c r="BT10" s="275">
        <v>4.1300000000000003E-2</v>
      </c>
      <c r="BU10" s="276">
        <v>4.2162022243506417E-2</v>
      </c>
      <c r="BV10" s="276">
        <v>4.1560993485265894E-2</v>
      </c>
      <c r="BW10" s="276">
        <v>2.7980250924402081E-2</v>
      </c>
      <c r="BX10" s="276">
        <v>4.9035509256869426E-2</v>
      </c>
      <c r="BY10" s="276">
        <v>0.04</v>
      </c>
      <c r="BZ10" s="277">
        <v>0.06</v>
      </c>
      <c r="CA10" s="780"/>
      <c r="CB10" s="781"/>
      <c r="CC10" s="781"/>
      <c r="CD10" s="781"/>
      <c r="CE10" s="978">
        <v>0.2</v>
      </c>
      <c r="CF10" s="978">
        <v>0.2</v>
      </c>
      <c r="CG10" s="978">
        <v>0.6</v>
      </c>
      <c r="CH10" s="781"/>
      <c r="CI10" s="781"/>
      <c r="CJ10" s="980"/>
      <c r="CK10" s="270"/>
      <c r="CL10" s="356">
        <v>0.8</v>
      </c>
      <c r="CM10" s="282">
        <v>0.2</v>
      </c>
      <c r="CN10" s="116"/>
      <c r="CO10" s="117"/>
      <c r="CP10" s="117"/>
      <c r="CQ10" s="278">
        <v>0.08</v>
      </c>
      <c r="CR10" s="278">
        <v>0.2</v>
      </c>
      <c r="CS10" s="278">
        <v>9.5000000000000001E-2</v>
      </c>
      <c r="CT10" s="278">
        <v>0.70500000000000007</v>
      </c>
      <c r="CU10" s="288">
        <v>0.3</v>
      </c>
      <c r="CV10" s="780"/>
      <c r="CW10" s="781"/>
      <c r="CX10" s="781"/>
      <c r="CY10" s="978">
        <v>1</v>
      </c>
      <c r="CZ10" s="978">
        <v>0.99099999999999999</v>
      </c>
      <c r="DA10" s="1003">
        <v>8.9999999999999993E-3</v>
      </c>
      <c r="DB10" s="160">
        <v>1</v>
      </c>
      <c r="DC10" s="347">
        <v>846000</v>
      </c>
      <c r="DD10" s="348">
        <v>800000</v>
      </c>
      <c r="DE10" s="348">
        <v>46000</v>
      </c>
      <c r="DF10" s="348">
        <v>1500000</v>
      </c>
      <c r="DG10" s="348">
        <v>-500000</v>
      </c>
      <c r="DH10" s="348">
        <v>0</v>
      </c>
      <c r="DI10" s="357">
        <v>1138000</v>
      </c>
      <c r="DJ10" s="358">
        <v>871000</v>
      </c>
      <c r="DK10" s="300">
        <v>0.30654420206659011</v>
      </c>
      <c r="DL10" s="300">
        <v>0.4</v>
      </c>
      <c r="DM10" s="300">
        <v>-0.2</v>
      </c>
      <c r="DN10" s="337">
        <v>-0.2</v>
      </c>
      <c r="DO10" s="1008"/>
      <c r="DP10" s="792">
        <v>0.05</v>
      </c>
      <c r="DQ10" s="978">
        <v>0.02</v>
      </c>
      <c r="DR10" s="978">
        <v>0.93</v>
      </c>
      <c r="DS10" s="703">
        <v>3.0000000000000001E-3</v>
      </c>
      <c r="DT10" s="296">
        <v>0.15</v>
      </c>
      <c r="DU10" s="296">
        <v>-0.2</v>
      </c>
      <c r="DV10" s="296">
        <v>-0.1</v>
      </c>
      <c r="DW10" s="296">
        <v>-0.1</v>
      </c>
      <c r="DX10" s="337">
        <v>-0.05</v>
      </c>
      <c r="DY10" s="337">
        <v>-0.05</v>
      </c>
      <c r="DZ10" s="296">
        <v>7.3999999999999996E-2</v>
      </c>
      <c r="EA10" s="296"/>
      <c r="EB10" s="297">
        <v>0</v>
      </c>
      <c r="EC10" s="298">
        <v>0.9</v>
      </c>
      <c r="ED10" s="298">
        <v>219.1</v>
      </c>
      <c r="EE10" s="117"/>
      <c r="EF10" s="879"/>
      <c r="EG10" s="879"/>
      <c r="EH10" s="278">
        <v>0.05</v>
      </c>
      <c r="EI10" s="278"/>
      <c r="EJ10" s="287">
        <v>0.95</v>
      </c>
      <c r="EK10" s="299">
        <v>1</v>
      </c>
      <c r="EL10" s="300">
        <v>0.05</v>
      </c>
      <c r="EM10" s="301">
        <v>0.95</v>
      </c>
      <c r="EN10" s="1040">
        <v>1</v>
      </c>
      <c r="EO10" s="1007">
        <v>8.9999999999999993E-3</v>
      </c>
      <c r="EP10" s="1007">
        <v>4.1000000000000002E-2</v>
      </c>
      <c r="EQ10" s="1007">
        <v>0.95</v>
      </c>
      <c r="ER10" s="1110"/>
      <c r="ES10" s="302">
        <v>0.76500000000000001</v>
      </c>
      <c r="ET10" s="236">
        <v>0.78</v>
      </c>
      <c r="EU10" s="236">
        <v>0.08</v>
      </c>
      <c r="EV10" s="236">
        <v>0.04</v>
      </c>
      <c r="EW10" s="236">
        <v>0.1</v>
      </c>
      <c r="EX10" s="324">
        <v>0.78600000000000003</v>
      </c>
      <c r="EY10" s="324">
        <v>0.82599999999999996</v>
      </c>
      <c r="EZ10" s="324">
        <v>0.80200000000000005</v>
      </c>
      <c r="FA10" s="305">
        <v>0.71299999999999997</v>
      </c>
      <c r="FB10" s="305">
        <v>0.71499999999999997</v>
      </c>
      <c r="FC10" s="306">
        <v>0.82599999999999996</v>
      </c>
      <c r="FD10" s="307">
        <v>0.77</v>
      </c>
      <c r="FE10" s="308">
        <v>0.04</v>
      </c>
      <c r="FF10" s="308">
        <v>6.4000000000000001E-2</v>
      </c>
      <c r="FG10" s="308">
        <v>0.126</v>
      </c>
      <c r="FH10" s="308">
        <v>0.89</v>
      </c>
      <c r="FI10" s="308">
        <v>0.90700000000000003</v>
      </c>
      <c r="FJ10" s="308">
        <v>0.74199999999999999</v>
      </c>
      <c r="FK10" s="307">
        <v>0.65</v>
      </c>
      <c r="FL10" s="308">
        <v>0.1</v>
      </c>
      <c r="FM10" s="308">
        <v>0.124</v>
      </c>
      <c r="FN10" s="308">
        <v>0.126</v>
      </c>
      <c r="FO10" s="359"/>
      <c r="FP10" s="303">
        <v>0.63300000000000001</v>
      </c>
      <c r="FQ10" s="303">
        <v>9.6000000000000002E-2</v>
      </c>
      <c r="FR10" s="303">
        <v>0.11799999999999999</v>
      </c>
      <c r="FS10" s="303">
        <v>0.153</v>
      </c>
      <c r="FT10" s="303">
        <v>0.6</v>
      </c>
      <c r="FU10" s="303">
        <v>0.6</v>
      </c>
      <c r="FV10" s="303">
        <v>0.1</v>
      </c>
      <c r="FW10" s="303">
        <v>0.2</v>
      </c>
      <c r="FX10" s="236">
        <v>0.1</v>
      </c>
      <c r="FY10" s="303">
        <v>0.56699999999999995</v>
      </c>
      <c r="FZ10" s="236">
        <v>0.64900000000000002</v>
      </c>
      <c r="GA10" s="303">
        <v>7.0000000000000007E-2</v>
      </c>
      <c r="GB10" s="303">
        <v>6.0999999999999999E-2</v>
      </c>
      <c r="GC10" s="303">
        <v>0.22</v>
      </c>
      <c r="GD10" s="303">
        <v>0.71699999999999997</v>
      </c>
      <c r="GE10" s="303">
        <v>0.625</v>
      </c>
      <c r="GF10" s="303">
        <v>0.125</v>
      </c>
      <c r="GG10" s="303">
        <v>0.125</v>
      </c>
      <c r="GH10" s="303">
        <v>0.125</v>
      </c>
      <c r="GI10" s="303">
        <v>0.73099999999999998</v>
      </c>
      <c r="GJ10" s="309"/>
      <c r="GK10" s="352"/>
      <c r="GL10" s="352"/>
      <c r="GM10" s="310"/>
      <c r="GN10" s="310"/>
      <c r="GO10" s="310"/>
      <c r="GP10" s="352"/>
      <c r="GQ10" s="352"/>
      <c r="GR10" s="790"/>
      <c r="GS10" s="791"/>
      <c r="GT10" s="978"/>
      <c r="GU10" s="362">
        <v>137</v>
      </c>
      <c r="GV10" s="362">
        <v>269</v>
      </c>
      <c r="GW10" s="324">
        <v>0.50929368029739774</v>
      </c>
      <c r="GX10" s="324"/>
      <c r="GY10" s="360"/>
      <c r="GZ10" s="794"/>
      <c r="HA10" s="794"/>
      <c r="HB10" s="978"/>
      <c r="HC10" s="130"/>
      <c r="HD10" s="130"/>
      <c r="HE10" s="361"/>
      <c r="HF10" s="361"/>
      <c r="HG10" s="130"/>
      <c r="HH10" s="361"/>
      <c r="HI10" s="130"/>
      <c r="HJ10" s="793"/>
      <c r="HK10" s="794"/>
      <c r="HL10" s="781"/>
      <c r="HM10" s="362"/>
      <c r="HN10" s="362"/>
      <c r="HO10" s="128"/>
      <c r="HP10" s="128"/>
      <c r="HQ10" s="129"/>
      <c r="HR10" s="161"/>
      <c r="HS10" s="130"/>
      <c r="HT10" s="130"/>
      <c r="HU10" s="130"/>
      <c r="HV10" s="130"/>
      <c r="HW10" s="127"/>
      <c r="HX10" s="128"/>
      <c r="HY10" s="128"/>
      <c r="HZ10" s="128"/>
      <c r="IA10" s="128"/>
      <c r="IB10" s="161"/>
      <c r="IC10" s="130"/>
      <c r="ID10" s="130"/>
      <c r="IE10" s="130"/>
      <c r="IF10" s="130"/>
      <c r="IG10" s="127"/>
      <c r="IH10" s="128"/>
      <c r="II10" s="128"/>
      <c r="IJ10" s="128"/>
      <c r="IK10" s="128"/>
      <c r="IL10" s="127"/>
      <c r="IM10" s="128"/>
      <c r="IN10" s="128"/>
      <c r="IO10" s="363"/>
      <c r="IP10" s="871"/>
      <c r="IQ10" s="306"/>
      <c r="IR10" s="308"/>
      <c r="IS10" s="308"/>
      <c r="IT10" s="308"/>
      <c r="IU10" s="308"/>
      <c r="IV10" s="308"/>
      <c r="IW10" s="308"/>
      <c r="IX10" s="364"/>
      <c r="IY10" s="365"/>
      <c r="IZ10" s="363"/>
      <c r="JA10" s="363"/>
      <c r="JB10" s="363"/>
      <c r="JC10" s="363"/>
      <c r="JD10" s="365"/>
      <c r="JE10" s="363"/>
      <c r="JF10" s="363"/>
      <c r="JG10" s="363"/>
      <c r="JH10" s="871"/>
      <c r="JI10" s="366">
        <v>1</v>
      </c>
      <c r="JJ10" s="326">
        <v>2</v>
      </c>
      <c r="JK10" s="326">
        <v>3</v>
      </c>
      <c r="JL10" s="327">
        <v>3</v>
      </c>
      <c r="JM10" s="1083">
        <v>4.2999999999999997E-2</v>
      </c>
      <c r="JN10" s="918">
        <v>0.04</v>
      </c>
      <c r="JO10" s="918">
        <v>0.04</v>
      </c>
      <c r="JP10" s="247">
        <v>0.75</v>
      </c>
      <c r="JQ10" s="330">
        <v>0.8</v>
      </c>
      <c r="JR10" s="330">
        <v>0.2</v>
      </c>
      <c r="JS10" s="367">
        <v>-0.34470000000000001</v>
      </c>
      <c r="JT10" s="908"/>
      <c r="JU10" s="908"/>
      <c r="JV10" s="919">
        <v>-7.4499999999999997E-2</v>
      </c>
      <c r="JW10" s="908"/>
      <c r="JX10" s="368"/>
      <c r="JY10" s="329">
        <v>1.1000000000000001</v>
      </c>
      <c r="JZ10" s="329">
        <v>0.1</v>
      </c>
      <c r="KA10" s="329">
        <v>-6.1</v>
      </c>
      <c r="KB10" s="331">
        <v>-0.1</v>
      </c>
      <c r="KC10" s="332">
        <v>0.79400000000000004</v>
      </c>
      <c r="KD10" s="330">
        <v>0.75600000000000001</v>
      </c>
      <c r="KE10" s="330">
        <v>0.29399999999999993</v>
      </c>
      <c r="KF10" s="330">
        <v>0.05</v>
      </c>
      <c r="KG10" s="333">
        <v>0.65600000000000003</v>
      </c>
      <c r="KH10" s="328">
        <v>0.45700000000000002</v>
      </c>
      <c r="KI10" s="329">
        <v>0.63</v>
      </c>
      <c r="KJ10" s="329">
        <v>0.41999999999999993</v>
      </c>
      <c r="KK10" s="329">
        <v>0.05</v>
      </c>
      <c r="KL10" s="331">
        <v>0.53</v>
      </c>
      <c r="KM10" s="332"/>
      <c r="KN10" s="728"/>
      <c r="KO10" s="728"/>
      <c r="KP10" s="330">
        <v>0.1431</v>
      </c>
      <c r="KQ10" s="728"/>
      <c r="KR10" s="728"/>
      <c r="KS10" s="334">
        <v>0.05</v>
      </c>
      <c r="KT10" s="334">
        <v>0.05</v>
      </c>
      <c r="KU10" s="334">
        <v>0.05</v>
      </c>
      <c r="KV10" s="334">
        <v>-0.05</v>
      </c>
      <c r="KW10" s="334">
        <v>-0.05</v>
      </c>
      <c r="KX10" s="334">
        <v>-0.05</v>
      </c>
      <c r="KY10" s="328">
        <v>0.52200000000000002</v>
      </c>
      <c r="KZ10" s="335">
        <v>0.55000000000000004</v>
      </c>
      <c r="LA10" s="335">
        <v>0.34999999999999987</v>
      </c>
      <c r="LB10" s="335">
        <v>0.05</v>
      </c>
      <c r="LC10" s="335">
        <v>0.1</v>
      </c>
      <c r="LD10" s="335">
        <v>0.05</v>
      </c>
      <c r="LE10" s="336">
        <v>0.45000000000000007</v>
      </c>
      <c r="LF10" s="332"/>
      <c r="LG10" s="330"/>
      <c r="LH10" s="333"/>
      <c r="LI10" s="119"/>
      <c r="LJ10" s="171">
        <v>6</v>
      </c>
      <c r="LK10" s="171">
        <v>2</v>
      </c>
      <c r="LL10" s="172">
        <v>8</v>
      </c>
      <c r="LM10" s="337"/>
      <c r="LN10" s="175">
        <v>0.8</v>
      </c>
      <c r="LO10" s="341">
        <v>0.2</v>
      </c>
      <c r="LP10" s="1048"/>
      <c r="LQ10" s="978">
        <v>0.6</v>
      </c>
      <c r="LR10" s="978">
        <v>0.25</v>
      </c>
      <c r="LS10" s="1003">
        <v>0.15</v>
      </c>
      <c r="LT10" s="174"/>
      <c r="LU10" s="259">
        <v>-0.1</v>
      </c>
      <c r="LV10" s="259">
        <v>-0.1</v>
      </c>
      <c r="LW10" s="259">
        <v>-0.1</v>
      </c>
      <c r="LX10" s="339"/>
      <c r="LY10" s="355"/>
      <c r="LZ10" s="340"/>
      <c r="MA10" s="174"/>
      <c r="MB10" s="354">
        <v>0.75</v>
      </c>
      <c r="MC10" s="175">
        <v>0.55000000000000004</v>
      </c>
      <c r="MD10" s="175">
        <v>0.1</v>
      </c>
      <c r="ME10" s="341">
        <v>0.35</v>
      </c>
      <c r="MF10" s="177"/>
      <c r="MG10" s="177">
        <v>0.8</v>
      </c>
      <c r="MH10" s="177">
        <v>0.6</v>
      </c>
      <c r="MI10" s="177">
        <v>0.1</v>
      </c>
      <c r="MJ10" s="338">
        <v>0.3</v>
      </c>
      <c r="MK10" s="178"/>
      <c r="ML10" s="179">
        <v>1.9</v>
      </c>
      <c r="MM10" s="180">
        <v>2.1</v>
      </c>
    </row>
    <row r="11" spans="1:352" s="151" customFormat="1" ht="15" x14ac:dyDescent="0.2">
      <c r="A11" s="268">
        <v>42583</v>
      </c>
      <c r="B11" s="855">
        <v>8</v>
      </c>
      <c r="C11" s="858">
        <v>2016</v>
      </c>
      <c r="D11" s="967">
        <v>6908</v>
      </c>
      <c r="E11" s="968">
        <v>1314</v>
      </c>
      <c r="F11" s="968">
        <v>1031</v>
      </c>
      <c r="G11" s="968">
        <v>2363</v>
      </c>
      <c r="H11" s="968">
        <v>2200</v>
      </c>
      <c r="I11" s="269"/>
      <c r="J11" s="106"/>
      <c r="K11" s="107"/>
      <c r="L11" s="107"/>
      <c r="M11" s="107"/>
      <c r="N11" s="107"/>
      <c r="O11" s="107"/>
      <c r="P11" s="107"/>
      <c r="Q11" s="108"/>
      <c r="R11" s="682"/>
      <c r="S11" s="187"/>
      <c r="T11" s="187"/>
      <c r="U11" s="187"/>
      <c r="V11" s="679"/>
      <c r="W11" s="106"/>
      <c r="X11" s="107"/>
      <c r="Y11" s="107"/>
      <c r="Z11" s="107"/>
      <c r="AA11" s="108"/>
      <c r="AB11" s="107"/>
      <c r="AC11" s="107"/>
      <c r="AD11" s="187"/>
      <c r="AE11" s="187"/>
      <c r="AF11" s="188"/>
      <c r="AG11" s="187"/>
      <c r="AH11" s="187"/>
      <c r="AI11" s="188"/>
      <c r="AJ11" s="187"/>
      <c r="AK11" s="187"/>
      <c r="AL11" s="188"/>
      <c r="AM11" s="187"/>
      <c r="AN11" s="187"/>
      <c r="AO11" s="270"/>
      <c r="AP11" s="271"/>
      <c r="AQ11" s="271"/>
      <c r="AR11" s="271"/>
      <c r="AS11" s="117">
        <v>0.28000000000000003</v>
      </c>
      <c r="AT11" s="117">
        <v>0.12</v>
      </c>
      <c r="AU11" s="272">
        <v>0.12</v>
      </c>
      <c r="AV11" s="270"/>
      <c r="AW11" s="271"/>
      <c r="AX11" s="271"/>
      <c r="AY11" s="271">
        <v>0.22</v>
      </c>
      <c r="AZ11" s="271">
        <v>0.1</v>
      </c>
      <c r="BA11" s="272">
        <v>0.1</v>
      </c>
      <c r="BB11" s="270"/>
      <c r="BC11" s="271"/>
      <c r="BD11" s="273"/>
      <c r="BE11" s="273"/>
      <c r="BF11" s="273">
        <v>5.0000000000000001E-3</v>
      </c>
      <c r="BG11" s="273">
        <v>2.5999999999999999E-3</v>
      </c>
      <c r="BH11" s="273">
        <v>2.3999999999999998E-3</v>
      </c>
      <c r="BI11" s="274"/>
      <c r="BJ11" s="270"/>
      <c r="BK11" s="271"/>
      <c r="BL11" s="273"/>
      <c r="BM11" s="273">
        <v>4.0000000000000001E-3</v>
      </c>
      <c r="BN11" s="273">
        <v>2E-3</v>
      </c>
      <c r="BO11" s="274">
        <v>1E-3</v>
      </c>
      <c r="BP11" s="273"/>
      <c r="BQ11" s="1021"/>
      <c r="BR11" s="1097">
        <v>0.5</v>
      </c>
      <c r="BS11" s="1021">
        <v>5</v>
      </c>
      <c r="BT11" s="275">
        <v>4.3299999999999998E-2</v>
      </c>
      <c r="BU11" s="276">
        <v>5.0871406060931032E-2</v>
      </c>
      <c r="BV11" s="276">
        <v>5.1081722135932976E-2</v>
      </c>
      <c r="BW11" s="276">
        <v>3.0800000000000001E-2</v>
      </c>
      <c r="BX11" s="276">
        <v>6.0405045797595085E-2</v>
      </c>
      <c r="BY11" s="276">
        <v>0.04</v>
      </c>
      <c r="BZ11" s="277">
        <v>0.06</v>
      </c>
      <c r="CA11" s="780"/>
      <c r="CB11" s="781"/>
      <c r="CC11" s="781"/>
      <c r="CD11" s="781"/>
      <c r="CE11" s="978">
        <v>0.2</v>
      </c>
      <c r="CF11" s="978">
        <v>0.2</v>
      </c>
      <c r="CG11" s="978">
        <v>0.6</v>
      </c>
      <c r="CH11" s="781"/>
      <c r="CI11" s="781"/>
      <c r="CJ11" s="980"/>
      <c r="CK11" s="270"/>
      <c r="CL11" s="356">
        <v>0.8</v>
      </c>
      <c r="CM11" s="282">
        <v>0.2</v>
      </c>
      <c r="CN11" s="270"/>
      <c r="CO11" s="271"/>
      <c r="CP11" s="271"/>
      <c r="CQ11" s="295"/>
      <c r="CR11" s="295">
        <v>0.27500000000000002</v>
      </c>
      <c r="CS11" s="295">
        <v>9.5000000000000001E-2</v>
      </c>
      <c r="CT11" s="295">
        <v>0.63</v>
      </c>
      <c r="CU11" s="346"/>
      <c r="CV11" s="780"/>
      <c r="CW11" s="781"/>
      <c r="CX11" s="781"/>
      <c r="CY11" s="978">
        <v>1</v>
      </c>
      <c r="CZ11" s="978">
        <v>0.99099999999999999</v>
      </c>
      <c r="DA11" s="1003">
        <v>8.9999999999999993E-3</v>
      </c>
      <c r="DB11" s="160">
        <v>1</v>
      </c>
      <c r="DC11" s="347">
        <v>560000</v>
      </c>
      <c r="DD11" s="348">
        <v>500000</v>
      </c>
      <c r="DE11" s="348">
        <v>60000</v>
      </c>
      <c r="DF11" s="348">
        <v>1500000</v>
      </c>
      <c r="DG11" s="348">
        <v>-500000</v>
      </c>
      <c r="DH11" s="348">
        <v>0</v>
      </c>
      <c r="DI11" s="357">
        <v>1448000</v>
      </c>
      <c r="DJ11" s="358">
        <v>1122000</v>
      </c>
      <c r="DK11" s="300">
        <v>0.29055258467023171</v>
      </c>
      <c r="DL11" s="300">
        <v>0.4</v>
      </c>
      <c r="DM11" s="300">
        <v>-0.2</v>
      </c>
      <c r="DN11" s="337">
        <v>-0.2</v>
      </c>
      <c r="DO11" s="1008"/>
      <c r="DP11" s="792">
        <v>0.05</v>
      </c>
      <c r="DQ11" s="978">
        <v>0.02</v>
      </c>
      <c r="DR11" s="978">
        <v>0.93</v>
      </c>
      <c r="DS11" s="703">
        <v>0.02</v>
      </c>
      <c r="DT11" s="296">
        <v>0.15</v>
      </c>
      <c r="DU11" s="296">
        <v>-0.2</v>
      </c>
      <c r="DV11" s="296">
        <v>-0.1</v>
      </c>
      <c r="DW11" s="296">
        <v>-0.1</v>
      </c>
      <c r="DX11" s="337">
        <v>-0.05</v>
      </c>
      <c r="DY11" s="337">
        <v>-0.05</v>
      </c>
      <c r="DZ11" s="296">
        <v>0.106</v>
      </c>
      <c r="EA11" s="296"/>
      <c r="EB11" s="297">
        <v>0</v>
      </c>
      <c r="EC11" s="298">
        <v>0.9</v>
      </c>
      <c r="ED11" s="298">
        <v>219.1</v>
      </c>
      <c r="EE11" s="117"/>
      <c r="EF11" s="879"/>
      <c r="EG11" s="879"/>
      <c r="EH11" s="278">
        <v>0.05</v>
      </c>
      <c r="EI11" s="278"/>
      <c r="EJ11" s="287">
        <v>0.95</v>
      </c>
      <c r="EK11" s="299">
        <v>1</v>
      </c>
      <c r="EL11" s="300">
        <v>0.05</v>
      </c>
      <c r="EM11" s="301">
        <v>0.95</v>
      </c>
      <c r="EN11" s="1040">
        <v>1</v>
      </c>
      <c r="EO11" s="1007">
        <v>8.9999999999999993E-3</v>
      </c>
      <c r="EP11" s="1007">
        <v>4.1000000000000002E-2</v>
      </c>
      <c r="EQ11" s="1007">
        <v>0.95</v>
      </c>
      <c r="ER11" s="1110"/>
      <c r="ES11" s="302">
        <v>0.78</v>
      </c>
      <c r="ET11" s="236">
        <v>0.78</v>
      </c>
      <c r="EU11" s="236">
        <v>0.08</v>
      </c>
      <c r="EV11" s="236">
        <v>0.04</v>
      </c>
      <c r="EW11" s="236">
        <v>0.1</v>
      </c>
      <c r="EX11" s="324">
        <v>0.84299999999999997</v>
      </c>
      <c r="EY11" s="324">
        <v>0.82799999999999996</v>
      </c>
      <c r="EZ11" s="324">
        <v>0.81699999999999995</v>
      </c>
      <c r="FA11" s="305">
        <v>0.65400000000000003</v>
      </c>
      <c r="FB11" s="305">
        <v>0.86199999999999999</v>
      </c>
      <c r="FC11" s="306">
        <v>0.77100000000000002</v>
      </c>
      <c r="FD11" s="307">
        <v>0.77</v>
      </c>
      <c r="FE11" s="308">
        <v>0.04</v>
      </c>
      <c r="FF11" s="308">
        <v>6.4000000000000001E-2</v>
      </c>
      <c r="FG11" s="308">
        <v>0.126</v>
      </c>
      <c r="FH11" s="308">
        <v>0.83599999999999997</v>
      </c>
      <c r="FI11" s="308">
        <v>0.86499999999999999</v>
      </c>
      <c r="FJ11" s="308">
        <v>0.66900000000000004</v>
      </c>
      <c r="FK11" s="307">
        <v>0.65</v>
      </c>
      <c r="FL11" s="308">
        <v>0.1</v>
      </c>
      <c r="FM11" s="308">
        <v>0.124</v>
      </c>
      <c r="FN11" s="308">
        <v>0.126</v>
      </c>
      <c r="FO11" s="235"/>
      <c r="FP11" s="303">
        <v>0.63300000000000001</v>
      </c>
      <c r="FQ11" s="303">
        <v>9.6000000000000002E-2</v>
      </c>
      <c r="FR11" s="303">
        <v>0.11799999999999999</v>
      </c>
      <c r="FS11" s="303">
        <v>0.153</v>
      </c>
      <c r="FT11" s="236">
        <v>0.60599999999999998</v>
      </c>
      <c r="FU11" s="303">
        <v>0.6</v>
      </c>
      <c r="FV11" s="303">
        <v>0.1</v>
      </c>
      <c r="FW11" s="303">
        <v>0.2</v>
      </c>
      <c r="FX11" s="236">
        <v>0.1</v>
      </c>
      <c r="FY11" s="236">
        <v>0.86399999999999999</v>
      </c>
      <c r="FZ11" s="236">
        <v>0.64900000000000002</v>
      </c>
      <c r="GA11" s="303">
        <v>7.0000000000000007E-2</v>
      </c>
      <c r="GB11" s="303">
        <v>6.0999999999999999E-2</v>
      </c>
      <c r="GC11" s="303">
        <v>0.22</v>
      </c>
      <c r="GD11" s="324">
        <v>0.79300000000000004</v>
      </c>
      <c r="GE11" s="303">
        <v>0.625</v>
      </c>
      <c r="GF11" s="303">
        <v>0.125</v>
      </c>
      <c r="GG11" s="303">
        <v>0.125</v>
      </c>
      <c r="GH11" s="303">
        <v>0.125</v>
      </c>
      <c r="GI11" s="324">
        <v>0.77</v>
      </c>
      <c r="GJ11" s="309"/>
      <c r="GK11" s="352"/>
      <c r="GL11" s="352"/>
      <c r="GM11" s="310"/>
      <c r="GN11" s="310"/>
      <c r="GO11" s="310"/>
      <c r="GP11" s="352"/>
      <c r="GQ11" s="352"/>
      <c r="GR11" s="790"/>
      <c r="GS11" s="791"/>
      <c r="GT11" s="1030"/>
      <c r="GU11" s="374">
        <v>154</v>
      </c>
      <c r="GV11" s="374">
        <v>300</v>
      </c>
      <c r="GW11" s="324">
        <v>0.51333333333333331</v>
      </c>
      <c r="GX11" s="369"/>
      <c r="GY11" s="370"/>
      <c r="GZ11" s="795"/>
      <c r="HA11" s="795"/>
      <c r="HB11" s="978"/>
      <c r="HC11" s="372"/>
      <c r="HD11" s="373"/>
      <c r="HE11" s="371"/>
      <c r="HF11" s="371"/>
      <c r="HG11" s="373"/>
      <c r="HH11" s="371"/>
      <c r="HI11" s="373"/>
      <c r="HJ11" s="787"/>
      <c r="HK11" s="795"/>
      <c r="HL11" s="796"/>
      <c r="HM11" s="374"/>
      <c r="HN11" s="374"/>
      <c r="HO11" s="369"/>
      <c r="HP11" s="375"/>
      <c r="HQ11" s="370"/>
      <c r="HR11" s="376"/>
      <c r="HS11" s="372"/>
      <c r="HT11" s="372"/>
      <c r="HU11" s="372"/>
      <c r="HV11" s="373"/>
      <c r="HW11" s="377"/>
      <c r="HX11" s="369"/>
      <c r="HY11" s="369"/>
      <c r="HZ11" s="369"/>
      <c r="IA11" s="369"/>
      <c r="IB11" s="376"/>
      <c r="IC11" s="372"/>
      <c r="ID11" s="372"/>
      <c r="IE11" s="372"/>
      <c r="IF11" s="373"/>
      <c r="IG11" s="378"/>
      <c r="IH11" s="375"/>
      <c r="II11" s="375"/>
      <c r="IJ11" s="375"/>
      <c r="IK11" s="375"/>
      <c r="IL11" s="378"/>
      <c r="IM11" s="375"/>
      <c r="IN11" s="375"/>
      <c r="IO11" s="369"/>
      <c r="IP11" s="872"/>
      <c r="IQ11" s="376"/>
      <c r="IR11" s="372"/>
      <c r="IS11" s="372"/>
      <c r="IT11" s="373"/>
      <c r="IU11" s="373"/>
      <c r="IV11" s="373"/>
      <c r="IW11" s="373"/>
      <c r="IX11" s="379"/>
      <c r="IY11" s="302"/>
      <c r="IZ11" s="324"/>
      <c r="JA11" s="324"/>
      <c r="JB11" s="324"/>
      <c r="JC11" s="324"/>
      <c r="JD11" s="302"/>
      <c r="JE11" s="324"/>
      <c r="JF11" s="324"/>
      <c r="JG11" s="324"/>
      <c r="JH11" s="360"/>
      <c r="JI11" s="325">
        <v>0</v>
      </c>
      <c r="JJ11" s="326">
        <v>2</v>
      </c>
      <c r="JK11" s="326">
        <v>3</v>
      </c>
      <c r="JL11" s="327">
        <v>3</v>
      </c>
      <c r="JM11" s="1082">
        <v>3.7400000000000003E-2</v>
      </c>
      <c r="JN11" s="918">
        <v>0.04</v>
      </c>
      <c r="JO11" s="918">
        <v>0.04</v>
      </c>
      <c r="JP11" s="247">
        <v>0.75</v>
      </c>
      <c r="JQ11" s="330">
        <v>0.8</v>
      </c>
      <c r="JR11" s="330">
        <v>0.2</v>
      </c>
      <c r="JS11" s="328">
        <v>-0.37659999999999999</v>
      </c>
      <c r="JT11" s="635"/>
      <c r="JU11" s="635"/>
      <c r="JV11" s="918">
        <v>-7.0699999999999999E-2</v>
      </c>
      <c r="JW11" s="635"/>
      <c r="JX11" s="329"/>
      <c r="JY11" s="329">
        <v>1.1000000000000001</v>
      </c>
      <c r="JZ11" s="329">
        <v>0.1</v>
      </c>
      <c r="KA11" s="329">
        <v>-6.1</v>
      </c>
      <c r="KB11" s="331">
        <v>-0.1</v>
      </c>
      <c r="KC11" s="332">
        <v>0.873</v>
      </c>
      <c r="KD11" s="330">
        <v>0.75600000000000001</v>
      </c>
      <c r="KE11" s="330">
        <v>0.29399999999999993</v>
      </c>
      <c r="KF11" s="330">
        <v>0.05</v>
      </c>
      <c r="KG11" s="333">
        <v>0.65600000000000003</v>
      </c>
      <c r="KH11" s="328">
        <v>0.76700000000000002</v>
      </c>
      <c r="KI11" s="329">
        <v>0.63</v>
      </c>
      <c r="KJ11" s="329">
        <v>0.41999999999999993</v>
      </c>
      <c r="KK11" s="329">
        <v>0.05</v>
      </c>
      <c r="KL11" s="331">
        <v>0.53</v>
      </c>
      <c r="KM11" s="332"/>
      <c r="KN11" s="728"/>
      <c r="KO11" s="728"/>
      <c r="KP11" s="330">
        <v>0.14149999999999999</v>
      </c>
      <c r="KQ11" s="728"/>
      <c r="KR11" s="728"/>
      <c r="KS11" s="334">
        <v>0.05</v>
      </c>
      <c r="KT11" s="334">
        <v>0.05</v>
      </c>
      <c r="KU11" s="334">
        <v>0.05</v>
      </c>
      <c r="KV11" s="334">
        <v>-0.05</v>
      </c>
      <c r="KW11" s="334">
        <v>-0.05</v>
      </c>
      <c r="KX11" s="334">
        <v>-0.05</v>
      </c>
      <c r="KY11" s="328">
        <v>0.47799999999999998</v>
      </c>
      <c r="KZ11" s="335">
        <v>0.55000000000000004</v>
      </c>
      <c r="LA11" s="335">
        <v>0.34999999999999987</v>
      </c>
      <c r="LB11" s="335">
        <v>0.05</v>
      </c>
      <c r="LC11" s="335">
        <v>0.1</v>
      </c>
      <c r="LD11" s="335">
        <v>0.05</v>
      </c>
      <c r="LE11" s="336">
        <v>0.45000000000000007</v>
      </c>
      <c r="LF11" s="332"/>
      <c r="LG11" s="330"/>
      <c r="LH11" s="333"/>
      <c r="LI11" s="119"/>
      <c r="LJ11" s="171">
        <v>6</v>
      </c>
      <c r="LK11" s="171">
        <v>2</v>
      </c>
      <c r="LL11" s="172">
        <v>8</v>
      </c>
      <c r="LM11" s="337"/>
      <c r="LN11" s="175">
        <v>0.8</v>
      </c>
      <c r="LO11" s="341">
        <v>0.2</v>
      </c>
      <c r="LP11" s="1048"/>
      <c r="LQ11" s="978">
        <v>0.6</v>
      </c>
      <c r="LR11" s="978">
        <v>0.25</v>
      </c>
      <c r="LS11" s="1003">
        <v>0.15</v>
      </c>
      <c r="LT11" s="174"/>
      <c r="LU11" s="259">
        <v>-0.1</v>
      </c>
      <c r="LV11" s="259">
        <v>-0.1</v>
      </c>
      <c r="LW11" s="259">
        <v>-0.1</v>
      </c>
      <c r="LX11" s="339"/>
      <c r="LY11" s="355"/>
      <c r="LZ11" s="340"/>
      <c r="MA11" s="174"/>
      <c r="MB11" s="354">
        <v>0.75</v>
      </c>
      <c r="MC11" s="175">
        <v>0.55000000000000004</v>
      </c>
      <c r="MD11" s="175">
        <v>0.1</v>
      </c>
      <c r="ME11" s="341">
        <v>0.35</v>
      </c>
      <c r="MF11" s="177"/>
      <c r="MG11" s="177">
        <v>0.8</v>
      </c>
      <c r="MH11" s="177">
        <v>0.6</v>
      </c>
      <c r="MI11" s="177">
        <v>0.1</v>
      </c>
      <c r="MJ11" s="338">
        <v>0.3</v>
      </c>
      <c r="MK11" s="178"/>
      <c r="ML11" s="179">
        <v>1.9</v>
      </c>
      <c r="MM11" s="180">
        <v>2.1</v>
      </c>
    </row>
    <row r="12" spans="1:352" s="151" customFormat="1" x14ac:dyDescent="0.2">
      <c r="A12" s="268">
        <v>42614</v>
      </c>
      <c r="B12" s="855">
        <v>9</v>
      </c>
      <c r="C12" s="858">
        <v>2016</v>
      </c>
      <c r="D12" s="967">
        <v>6139</v>
      </c>
      <c r="E12" s="968">
        <v>1148</v>
      </c>
      <c r="F12" s="968">
        <v>918</v>
      </c>
      <c r="G12" s="968">
        <v>2119</v>
      </c>
      <c r="H12" s="968">
        <v>1954</v>
      </c>
      <c r="I12" s="269"/>
      <c r="J12" s="106"/>
      <c r="K12" s="107"/>
      <c r="L12" s="107"/>
      <c r="M12" s="107"/>
      <c r="N12" s="107"/>
      <c r="O12" s="107"/>
      <c r="P12" s="107"/>
      <c r="Q12" s="108"/>
      <c r="R12" s="682"/>
      <c r="S12" s="187"/>
      <c r="T12" s="187"/>
      <c r="U12" s="187"/>
      <c r="V12" s="679"/>
      <c r="W12" s="106"/>
      <c r="X12" s="107"/>
      <c r="Y12" s="107"/>
      <c r="Z12" s="107"/>
      <c r="AA12" s="108"/>
      <c r="AB12" s="107"/>
      <c r="AC12" s="107"/>
      <c r="AD12" s="187"/>
      <c r="AE12" s="187"/>
      <c r="AF12" s="188"/>
      <c r="AG12" s="187"/>
      <c r="AH12" s="187"/>
      <c r="AI12" s="188"/>
      <c r="AJ12" s="187"/>
      <c r="AK12" s="187"/>
      <c r="AL12" s="188"/>
      <c r="AM12" s="187"/>
      <c r="AN12" s="187"/>
      <c r="AO12" s="116"/>
      <c r="AP12" s="117">
        <v>2</v>
      </c>
      <c r="AQ12" s="117"/>
      <c r="AR12" s="117">
        <v>0.16</v>
      </c>
      <c r="AS12" s="117">
        <v>0.28000000000000003</v>
      </c>
      <c r="AT12" s="117">
        <v>0.12</v>
      </c>
      <c r="AU12" s="118">
        <v>0.12</v>
      </c>
      <c r="AV12" s="119"/>
      <c r="AW12" s="120">
        <v>0</v>
      </c>
      <c r="AX12" s="120">
        <v>0</v>
      </c>
      <c r="AY12" s="120">
        <v>0.22</v>
      </c>
      <c r="AZ12" s="120">
        <v>0.1</v>
      </c>
      <c r="BA12" s="121">
        <v>0.1</v>
      </c>
      <c r="BB12" s="116">
        <v>2</v>
      </c>
      <c r="BC12" s="117"/>
      <c r="BD12" s="276">
        <v>1.1000000000000001E-3</v>
      </c>
      <c r="BE12" s="276"/>
      <c r="BF12" s="276">
        <v>5.0000000000000001E-3</v>
      </c>
      <c r="BG12" s="276">
        <v>2.5999999999999999E-3</v>
      </c>
      <c r="BH12" s="276">
        <v>2.3999999999999998E-3</v>
      </c>
      <c r="BI12" s="277"/>
      <c r="BJ12" s="119">
        <v>4</v>
      </c>
      <c r="BK12" s="120"/>
      <c r="BL12" s="159">
        <v>2.2000000000000001E-3</v>
      </c>
      <c r="BM12" s="159">
        <v>4.0000000000000001E-3</v>
      </c>
      <c r="BN12" s="159">
        <v>2E-3</v>
      </c>
      <c r="BO12" s="342">
        <v>1E-3</v>
      </c>
      <c r="BP12" s="159"/>
      <c r="BQ12" s="1023"/>
      <c r="BR12" s="1095">
        <v>0.5</v>
      </c>
      <c r="BS12" s="879">
        <v>5</v>
      </c>
      <c r="BT12" s="275">
        <v>5.0900000000000001E-2</v>
      </c>
      <c r="BU12" s="276">
        <v>0.05</v>
      </c>
      <c r="BV12" s="276">
        <v>4.2956870449898772E-2</v>
      </c>
      <c r="BW12" s="276">
        <v>3.0800000000000001E-2</v>
      </c>
      <c r="BX12" s="276">
        <v>6.2593902035052648E-2</v>
      </c>
      <c r="BY12" s="276">
        <v>0.04</v>
      </c>
      <c r="BZ12" s="277">
        <v>0.06</v>
      </c>
      <c r="CA12" s="780"/>
      <c r="CB12" s="781"/>
      <c r="CC12" s="781"/>
      <c r="CD12" s="781"/>
      <c r="CE12" s="978">
        <v>0.2</v>
      </c>
      <c r="CF12" s="978">
        <v>0.2</v>
      </c>
      <c r="CG12" s="978">
        <v>0.6</v>
      </c>
      <c r="CH12" s="781"/>
      <c r="CI12" s="781"/>
      <c r="CJ12" s="980"/>
      <c r="CK12" s="380">
        <v>0.71</v>
      </c>
      <c r="CL12" s="344">
        <v>0.8</v>
      </c>
      <c r="CM12" s="345">
        <v>0.2</v>
      </c>
      <c r="CN12" s="270"/>
      <c r="CO12" s="271"/>
      <c r="CP12" s="271"/>
      <c r="CQ12" s="295"/>
      <c r="CR12" s="295">
        <v>0.35</v>
      </c>
      <c r="CS12" s="295">
        <v>9.5000000000000001E-2</v>
      </c>
      <c r="CT12" s="295">
        <v>0.55500000000000005</v>
      </c>
      <c r="CU12" s="346"/>
      <c r="CV12" s="780"/>
      <c r="CW12" s="781"/>
      <c r="CX12" s="781"/>
      <c r="CY12" s="978">
        <v>1</v>
      </c>
      <c r="CZ12" s="978">
        <v>0.99099999999999999</v>
      </c>
      <c r="DA12" s="1003">
        <v>8.9999999999999993E-3</v>
      </c>
      <c r="DB12" s="160">
        <v>1</v>
      </c>
      <c r="DC12" s="347">
        <v>218000</v>
      </c>
      <c r="DD12" s="348">
        <v>200000</v>
      </c>
      <c r="DE12" s="348">
        <v>18000</v>
      </c>
      <c r="DF12" s="348">
        <v>1500000</v>
      </c>
      <c r="DG12" s="348">
        <v>-500000</v>
      </c>
      <c r="DH12" s="348">
        <v>0</v>
      </c>
      <c r="DI12" s="357">
        <v>1919000</v>
      </c>
      <c r="DJ12" s="358">
        <v>1378000</v>
      </c>
      <c r="DK12" s="300">
        <v>0.39259796806966618</v>
      </c>
      <c r="DL12" s="300">
        <v>0.4</v>
      </c>
      <c r="DM12" s="300">
        <v>-0.2</v>
      </c>
      <c r="DN12" s="337">
        <v>-0.2</v>
      </c>
      <c r="DO12" s="1008">
        <v>0.99</v>
      </c>
      <c r="DP12" s="792">
        <v>0.05</v>
      </c>
      <c r="DQ12" s="978">
        <v>0.02</v>
      </c>
      <c r="DR12" s="978">
        <v>0.93</v>
      </c>
      <c r="DS12" s="703">
        <v>1.0999999999999999E-2</v>
      </c>
      <c r="DT12" s="296">
        <v>0.15</v>
      </c>
      <c r="DU12" s="296">
        <v>-0.2</v>
      </c>
      <c r="DV12" s="296">
        <v>-0.1</v>
      </c>
      <c r="DW12" s="296">
        <v>-0.1</v>
      </c>
      <c r="DX12" s="300">
        <v>-0.05</v>
      </c>
      <c r="DY12" s="300">
        <v>-0.05</v>
      </c>
      <c r="DZ12" s="296">
        <v>0.107</v>
      </c>
      <c r="EA12" s="296"/>
      <c r="EB12" s="297">
        <v>0</v>
      </c>
      <c r="EC12" s="298">
        <v>0.9</v>
      </c>
      <c r="ED12" s="298">
        <v>219.1</v>
      </c>
      <c r="EE12" s="117"/>
      <c r="EF12" s="879"/>
      <c r="EG12" s="879"/>
      <c r="EH12" s="278">
        <v>0.05</v>
      </c>
      <c r="EI12" s="278"/>
      <c r="EJ12" s="287">
        <v>0.95</v>
      </c>
      <c r="EK12" s="299">
        <v>1</v>
      </c>
      <c r="EL12" s="300">
        <v>0.05</v>
      </c>
      <c r="EM12" s="301">
        <v>0.95</v>
      </c>
      <c r="EN12" s="1040">
        <v>1</v>
      </c>
      <c r="EO12" s="1007">
        <v>8.9999999999999993E-3</v>
      </c>
      <c r="EP12" s="1007">
        <v>4.1000000000000002E-2</v>
      </c>
      <c r="EQ12" s="1007">
        <v>0.95</v>
      </c>
      <c r="ER12" s="1110"/>
      <c r="ES12" s="359">
        <v>0.73199999999999998</v>
      </c>
      <c r="ET12" s="236">
        <v>0.78</v>
      </c>
      <c r="EU12" s="236">
        <v>0.08</v>
      </c>
      <c r="EV12" s="236">
        <v>0.04</v>
      </c>
      <c r="EW12" s="236">
        <v>0.1</v>
      </c>
      <c r="EX12" s="381">
        <v>0.85</v>
      </c>
      <c r="EY12" s="303">
        <v>0.81100000000000005</v>
      </c>
      <c r="EZ12" s="303">
        <v>0.74199999999999999</v>
      </c>
      <c r="FA12" s="305">
        <v>0.65800000000000003</v>
      </c>
      <c r="FB12" s="305">
        <v>0.73499999999999999</v>
      </c>
      <c r="FC12" s="306">
        <v>0.81200000000000006</v>
      </c>
      <c r="FD12" s="307">
        <v>0.77</v>
      </c>
      <c r="FE12" s="308">
        <v>0.04</v>
      </c>
      <c r="FF12" s="308">
        <v>6.4000000000000001E-2</v>
      </c>
      <c r="FG12" s="308">
        <v>0.126</v>
      </c>
      <c r="FH12" s="308">
        <v>0.90300000000000002</v>
      </c>
      <c r="FI12" s="308">
        <v>0.89700000000000002</v>
      </c>
      <c r="FJ12" s="308">
        <v>0.7</v>
      </c>
      <c r="FK12" s="307">
        <v>0.65</v>
      </c>
      <c r="FL12" s="308">
        <v>0.1</v>
      </c>
      <c r="FM12" s="308">
        <v>0.124</v>
      </c>
      <c r="FN12" s="308">
        <v>0.126</v>
      </c>
      <c r="FO12" s="235"/>
      <c r="FP12" s="303">
        <v>0.63300000000000001</v>
      </c>
      <c r="FQ12" s="303">
        <v>9.6000000000000002E-2</v>
      </c>
      <c r="FR12" s="303">
        <v>0.11799999999999999</v>
      </c>
      <c r="FS12" s="303">
        <v>0.153</v>
      </c>
      <c r="FT12" s="236">
        <v>0.496</v>
      </c>
      <c r="FU12" s="303">
        <v>0.6</v>
      </c>
      <c r="FV12" s="303">
        <v>0.1</v>
      </c>
      <c r="FW12" s="303">
        <v>0.2</v>
      </c>
      <c r="FX12" s="236">
        <v>0.1</v>
      </c>
      <c r="FY12" s="236">
        <v>0.65</v>
      </c>
      <c r="FZ12" s="236">
        <v>0.64900000000000002</v>
      </c>
      <c r="GA12" s="303">
        <v>7.0000000000000007E-2</v>
      </c>
      <c r="GB12" s="303">
        <v>6.0999999999999999E-2</v>
      </c>
      <c r="GC12" s="303">
        <v>0.22</v>
      </c>
      <c r="GD12" s="324">
        <v>0.72199999999999998</v>
      </c>
      <c r="GE12" s="303">
        <v>0.625</v>
      </c>
      <c r="GF12" s="303">
        <v>0.125</v>
      </c>
      <c r="GG12" s="303">
        <v>0.125</v>
      </c>
      <c r="GH12" s="303">
        <v>0.125</v>
      </c>
      <c r="GI12" s="324">
        <v>0.71</v>
      </c>
      <c r="GJ12" s="309"/>
      <c r="GK12" s="352"/>
      <c r="GL12" s="352"/>
      <c r="GM12" s="310"/>
      <c r="GN12" s="310"/>
      <c r="GO12" s="310"/>
      <c r="GP12" s="352"/>
      <c r="GQ12" s="352"/>
      <c r="GR12" s="790"/>
      <c r="GS12" s="791"/>
      <c r="GT12" s="978"/>
      <c r="GU12" s="362">
        <v>135</v>
      </c>
      <c r="GV12" s="362">
        <v>254</v>
      </c>
      <c r="GW12" s="324">
        <v>0.53149606299212604</v>
      </c>
      <c r="GX12" s="324"/>
      <c r="GY12" s="360"/>
      <c r="GZ12" s="794"/>
      <c r="HA12" s="794"/>
      <c r="HB12" s="978"/>
      <c r="HC12" s="130"/>
      <c r="HD12" s="130"/>
      <c r="HE12" s="361"/>
      <c r="HF12" s="361"/>
      <c r="HG12" s="130"/>
      <c r="HH12" s="361"/>
      <c r="HI12" s="130"/>
      <c r="HJ12" s="793"/>
      <c r="HK12" s="794"/>
      <c r="HL12" s="781"/>
      <c r="HM12" s="362"/>
      <c r="HN12" s="362"/>
      <c r="HO12" s="128"/>
      <c r="HP12" s="128"/>
      <c r="HQ12" s="129"/>
      <c r="HR12" s="161"/>
      <c r="HS12" s="130"/>
      <c r="HT12" s="130"/>
      <c r="HU12" s="130"/>
      <c r="HV12" s="130"/>
      <c r="HW12" s="127"/>
      <c r="HX12" s="128"/>
      <c r="HY12" s="128"/>
      <c r="HZ12" s="128"/>
      <c r="IA12" s="128"/>
      <c r="IB12" s="161"/>
      <c r="IC12" s="130"/>
      <c r="ID12" s="130"/>
      <c r="IE12" s="130"/>
      <c r="IF12" s="130"/>
      <c r="IG12" s="127"/>
      <c r="IH12" s="128"/>
      <c r="II12" s="128"/>
      <c r="IJ12" s="128"/>
      <c r="IK12" s="128"/>
      <c r="IL12" s="127"/>
      <c r="IM12" s="128"/>
      <c r="IN12" s="128"/>
      <c r="IO12" s="128"/>
      <c r="IP12" s="129"/>
      <c r="IQ12" s="322"/>
      <c r="IR12" s="307"/>
      <c r="IS12" s="307"/>
      <c r="IT12" s="307"/>
      <c r="IU12" s="307"/>
      <c r="IV12" s="307"/>
      <c r="IW12" s="307"/>
      <c r="IX12" s="323"/>
      <c r="IY12" s="302"/>
      <c r="IZ12" s="324"/>
      <c r="JA12" s="324"/>
      <c r="JB12" s="324"/>
      <c r="JC12" s="324"/>
      <c r="JD12" s="302"/>
      <c r="JE12" s="324"/>
      <c r="JF12" s="324"/>
      <c r="JG12" s="324"/>
      <c r="JH12" s="360"/>
      <c r="JI12" s="325">
        <v>0</v>
      </c>
      <c r="JJ12" s="326">
        <v>2</v>
      </c>
      <c r="JK12" s="326">
        <v>3</v>
      </c>
      <c r="JL12" s="327">
        <v>3</v>
      </c>
      <c r="JM12" s="1082">
        <v>3.1699999999999999E-2</v>
      </c>
      <c r="JN12" s="918">
        <v>0.04</v>
      </c>
      <c r="JO12" s="918">
        <v>0.04</v>
      </c>
      <c r="JP12" s="353">
        <v>0.74</v>
      </c>
      <c r="JQ12" s="330">
        <v>0.8</v>
      </c>
      <c r="JR12" s="330">
        <v>0.2</v>
      </c>
      <c r="JS12" s="328">
        <v>-0.2177</v>
      </c>
      <c r="JT12" s="635"/>
      <c r="JU12" s="635"/>
      <c r="JV12" s="918">
        <v>-4.36E-2</v>
      </c>
      <c r="JW12" s="635"/>
      <c r="JX12" s="329"/>
      <c r="JY12" s="329">
        <v>1.1000000000000001</v>
      </c>
      <c r="JZ12" s="329">
        <v>0.1</v>
      </c>
      <c r="KA12" s="329">
        <v>-6.1</v>
      </c>
      <c r="KB12" s="331">
        <v>-0.1</v>
      </c>
      <c r="KC12" s="332">
        <v>0.85099999999999998</v>
      </c>
      <c r="KD12" s="330">
        <v>0.75600000000000001</v>
      </c>
      <c r="KE12" s="330">
        <v>0.29399999999999993</v>
      </c>
      <c r="KF12" s="330">
        <v>0.05</v>
      </c>
      <c r="KG12" s="333">
        <v>0.65600000000000003</v>
      </c>
      <c r="KH12" s="328">
        <v>0.72699999999999998</v>
      </c>
      <c r="KI12" s="329">
        <v>0.63</v>
      </c>
      <c r="KJ12" s="329">
        <v>0.41999999999999993</v>
      </c>
      <c r="KK12" s="329">
        <v>0.05</v>
      </c>
      <c r="KL12" s="331">
        <v>0.53</v>
      </c>
      <c r="KM12" s="332"/>
      <c r="KN12" s="728"/>
      <c r="KO12" s="728"/>
      <c r="KP12" s="330">
        <v>0.1157</v>
      </c>
      <c r="KQ12" s="728"/>
      <c r="KR12" s="728"/>
      <c r="KS12" s="334">
        <v>0.05</v>
      </c>
      <c r="KT12" s="334">
        <v>0.05</v>
      </c>
      <c r="KU12" s="334">
        <v>0.05</v>
      </c>
      <c r="KV12" s="334">
        <v>-0.05</v>
      </c>
      <c r="KW12" s="334">
        <v>-0.05</v>
      </c>
      <c r="KX12" s="334">
        <v>-0.05</v>
      </c>
      <c r="KY12" s="328">
        <v>0.55400000000000005</v>
      </c>
      <c r="KZ12" s="335">
        <v>0.55000000000000004</v>
      </c>
      <c r="LA12" s="335">
        <v>0.34999999999999987</v>
      </c>
      <c r="LB12" s="335">
        <v>0.05</v>
      </c>
      <c r="LC12" s="335">
        <v>0.1</v>
      </c>
      <c r="LD12" s="335">
        <v>0.05</v>
      </c>
      <c r="LE12" s="336">
        <v>0.45000000000000007</v>
      </c>
      <c r="LF12" s="332"/>
      <c r="LG12" s="330"/>
      <c r="LH12" s="333"/>
      <c r="LI12" s="170">
        <v>8</v>
      </c>
      <c r="LJ12" s="171">
        <v>6</v>
      </c>
      <c r="LK12" s="171">
        <v>2</v>
      </c>
      <c r="LL12" s="172">
        <v>8</v>
      </c>
      <c r="LM12" s="175">
        <v>1</v>
      </c>
      <c r="LN12" s="175">
        <v>0.8</v>
      </c>
      <c r="LO12" s="341">
        <v>0.2</v>
      </c>
      <c r="LP12" s="1048">
        <v>0</v>
      </c>
      <c r="LQ12" s="978">
        <v>0.6</v>
      </c>
      <c r="LR12" s="978">
        <v>0.25</v>
      </c>
      <c r="LS12" s="1003">
        <v>0.15</v>
      </c>
      <c r="LT12" s="174">
        <v>0.25054339622641508</v>
      </c>
      <c r="LU12" s="354">
        <v>-0.1</v>
      </c>
      <c r="LV12" s="354">
        <v>-0.1</v>
      </c>
      <c r="LW12" s="354">
        <v>-0.1</v>
      </c>
      <c r="LX12" s="339"/>
      <c r="LY12" s="355"/>
      <c r="LZ12" s="340"/>
      <c r="MA12" s="174">
        <v>0.49</v>
      </c>
      <c r="MB12" s="354">
        <v>0.75</v>
      </c>
      <c r="MC12" s="175">
        <v>0.55000000000000004</v>
      </c>
      <c r="MD12" s="175">
        <v>0.1</v>
      </c>
      <c r="ME12" s="341">
        <v>0.35</v>
      </c>
      <c r="MF12" s="177">
        <v>0.76</v>
      </c>
      <c r="MG12" s="177">
        <v>0.8</v>
      </c>
      <c r="MH12" s="177">
        <v>0.6</v>
      </c>
      <c r="MI12" s="177">
        <v>0.1</v>
      </c>
      <c r="MJ12" s="338">
        <v>0.3</v>
      </c>
      <c r="MK12" s="178">
        <v>0</v>
      </c>
      <c r="ML12" s="179">
        <v>1.9</v>
      </c>
      <c r="MM12" s="180">
        <v>2.1</v>
      </c>
    </row>
    <row r="13" spans="1:352" s="151" customFormat="1" x14ac:dyDescent="0.2">
      <c r="A13" s="268">
        <v>42644</v>
      </c>
      <c r="B13" s="855">
        <v>10</v>
      </c>
      <c r="C13" s="858">
        <v>2016</v>
      </c>
      <c r="D13" s="967">
        <v>6055</v>
      </c>
      <c r="E13" s="968">
        <v>1093</v>
      </c>
      <c r="F13" s="968">
        <v>939</v>
      </c>
      <c r="G13" s="968">
        <v>2077</v>
      </c>
      <c r="H13" s="968">
        <v>1946</v>
      </c>
      <c r="I13" s="269"/>
      <c r="J13" s="106"/>
      <c r="K13" s="107"/>
      <c r="L13" s="107"/>
      <c r="M13" s="107"/>
      <c r="N13" s="107"/>
      <c r="O13" s="107"/>
      <c r="P13" s="107"/>
      <c r="Q13" s="108"/>
      <c r="R13" s="682"/>
      <c r="S13" s="187"/>
      <c r="T13" s="187"/>
      <c r="U13" s="187"/>
      <c r="V13" s="679"/>
      <c r="W13" s="106"/>
      <c r="X13" s="107"/>
      <c r="Y13" s="107"/>
      <c r="Z13" s="107"/>
      <c r="AA13" s="108"/>
      <c r="AB13" s="107"/>
      <c r="AC13" s="107"/>
      <c r="AD13" s="187"/>
      <c r="AE13" s="187"/>
      <c r="AF13" s="188"/>
      <c r="AG13" s="187"/>
      <c r="AH13" s="187"/>
      <c r="AI13" s="188"/>
      <c r="AJ13" s="187"/>
      <c r="AK13" s="187"/>
      <c r="AL13" s="188"/>
      <c r="AM13" s="187"/>
      <c r="AN13" s="187"/>
      <c r="AO13" s="270"/>
      <c r="AP13" s="271"/>
      <c r="AQ13" s="271"/>
      <c r="AR13" s="271"/>
      <c r="AS13" s="117">
        <v>0.28000000000000003</v>
      </c>
      <c r="AT13" s="117">
        <v>0.12</v>
      </c>
      <c r="AU13" s="272">
        <v>0.12</v>
      </c>
      <c r="AV13" s="270"/>
      <c r="AW13" s="271"/>
      <c r="AX13" s="271"/>
      <c r="AY13" s="271">
        <v>0.22</v>
      </c>
      <c r="AZ13" s="271">
        <v>0.1</v>
      </c>
      <c r="BA13" s="272">
        <v>0.1</v>
      </c>
      <c r="BB13" s="270"/>
      <c r="BC13" s="271"/>
      <c r="BD13" s="273"/>
      <c r="BE13" s="273"/>
      <c r="BF13" s="273">
        <v>5.0000000000000001E-3</v>
      </c>
      <c r="BG13" s="273">
        <v>2.5999999999999999E-3</v>
      </c>
      <c r="BH13" s="273">
        <v>2.3999999999999998E-3</v>
      </c>
      <c r="BI13" s="274"/>
      <c r="BJ13" s="270"/>
      <c r="BK13" s="271"/>
      <c r="BL13" s="273"/>
      <c r="BM13" s="273">
        <v>4.0000000000000001E-3</v>
      </c>
      <c r="BN13" s="273">
        <v>2E-3</v>
      </c>
      <c r="BO13" s="274">
        <v>1E-3</v>
      </c>
      <c r="BP13" s="273"/>
      <c r="BQ13" s="1021"/>
      <c r="BR13" s="1097">
        <v>0.5</v>
      </c>
      <c r="BS13" s="1021">
        <v>5</v>
      </c>
      <c r="BT13" s="275">
        <v>4.2799999999999998E-2</v>
      </c>
      <c r="BU13" s="276">
        <v>4.6100000000000002E-2</v>
      </c>
      <c r="BV13" s="276">
        <v>4.3799999999999999E-2</v>
      </c>
      <c r="BW13" s="276">
        <v>3.4500000000000003E-2</v>
      </c>
      <c r="BX13" s="276">
        <v>5.5E-2</v>
      </c>
      <c r="BY13" s="276">
        <v>0.04</v>
      </c>
      <c r="BZ13" s="277">
        <v>0.06</v>
      </c>
      <c r="CA13" s="780"/>
      <c r="CB13" s="781"/>
      <c r="CC13" s="781"/>
      <c r="CD13" s="781"/>
      <c r="CE13" s="978">
        <v>0.2</v>
      </c>
      <c r="CF13" s="978">
        <v>0.2</v>
      </c>
      <c r="CG13" s="978">
        <v>0.6</v>
      </c>
      <c r="CH13" s="781"/>
      <c r="CI13" s="781"/>
      <c r="CJ13" s="980"/>
      <c r="CK13" s="270"/>
      <c r="CL13" s="356">
        <v>0.8</v>
      </c>
      <c r="CM13" s="282">
        <v>0.2</v>
      </c>
      <c r="CN13" s="270"/>
      <c r="CO13" s="271"/>
      <c r="CP13" s="271"/>
      <c r="CQ13" s="295"/>
      <c r="CR13" s="295">
        <v>0.42499999999999999</v>
      </c>
      <c r="CS13" s="295">
        <v>9.5000000000000001E-2</v>
      </c>
      <c r="CT13" s="295">
        <v>0.48000000000000004</v>
      </c>
      <c r="CU13" s="346"/>
      <c r="CV13" s="780"/>
      <c r="CW13" s="781"/>
      <c r="CX13" s="781"/>
      <c r="CY13" s="978">
        <v>1</v>
      </c>
      <c r="CZ13" s="978">
        <v>0.99099999999999999</v>
      </c>
      <c r="DA13" s="1003">
        <v>8.9999999999999993E-3</v>
      </c>
      <c r="DB13" s="160">
        <v>1</v>
      </c>
      <c r="DC13" s="347">
        <v>-11000</v>
      </c>
      <c r="DD13" s="348">
        <v>150000</v>
      </c>
      <c r="DE13" s="348">
        <v>-161000</v>
      </c>
      <c r="DF13" s="348">
        <v>1500000</v>
      </c>
      <c r="DG13" s="348">
        <v>-500000</v>
      </c>
      <c r="DH13" s="348">
        <v>0</v>
      </c>
      <c r="DI13" s="357">
        <v>2299000</v>
      </c>
      <c r="DJ13" s="358">
        <v>1826000</v>
      </c>
      <c r="DK13" s="300">
        <v>0.25903614457831325</v>
      </c>
      <c r="DL13" s="300">
        <v>0.4</v>
      </c>
      <c r="DM13" s="300">
        <v>-0.2</v>
      </c>
      <c r="DN13" s="337">
        <v>-0.2</v>
      </c>
      <c r="DO13" s="1008"/>
      <c r="DP13" s="792">
        <v>0.05</v>
      </c>
      <c r="DQ13" s="978">
        <v>0.02</v>
      </c>
      <c r="DR13" s="978">
        <v>0.93</v>
      </c>
      <c r="DS13" s="703">
        <v>8.9999999999999993E-3</v>
      </c>
      <c r="DT13" s="296">
        <v>0.15</v>
      </c>
      <c r="DU13" s="296">
        <v>-0.2</v>
      </c>
      <c r="DV13" s="296">
        <v>-0.1</v>
      </c>
      <c r="DW13" s="296">
        <v>-0.1</v>
      </c>
      <c r="DX13" s="337">
        <v>-0.05</v>
      </c>
      <c r="DY13" s="337">
        <v>-0.05</v>
      </c>
      <c r="DZ13" s="296">
        <v>0.104</v>
      </c>
      <c r="EA13" s="296"/>
      <c r="EB13" s="297">
        <v>0</v>
      </c>
      <c r="EC13" s="298">
        <v>0.9</v>
      </c>
      <c r="ED13" s="298">
        <v>219.1</v>
      </c>
      <c r="EE13" s="117"/>
      <c r="EF13" s="879"/>
      <c r="EG13" s="879"/>
      <c r="EH13" s="278">
        <v>0.05</v>
      </c>
      <c r="EI13" s="278"/>
      <c r="EJ13" s="287">
        <v>0.95</v>
      </c>
      <c r="EK13" s="299">
        <v>1</v>
      </c>
      <c r="EL13" s="300">
        <v>0.05</v>
      </c>
      <c r="EM13" s="301">
        <v>0.95</v>
      </c>
      <c r="EN13" s="1040">
        <v>1</v>
      </c>
      <c r="EO13" s="1007">
        <v>8.9999999999999993E-3</v>
      </c>
      <c r="EP13" s="1007">
        <v>4.1000000000000002E-2</v>
      </c>
      <c r="EQ13" s="1007">
        <v>0.95</v>
      </c>
      <c r="ER13" s="1110"/>
      <c r="ES13" s="302">
        <v>0.77500000000000002</v>
      </c>
      <c r="ET13" s="236">
        <v>0.78</v>
      </c>
      <c r="EU13" s="236">
        <v>0.08</v>
      </c>
      <c r="EV13" s="236">
        <v>0.04</v>
      </c>
      <c r="EW13" s="236">
        <v>0.1</v>
      </c>
      <c r="EX13" s="324">
        <v>0.79100000000000004</v>
      </c>
      <c r="EY13" s="324">
        <v>0.74</v>
      </c>
      <c r="EZ13" s="324">
        <v>0.80300000000000005</v>
      </c>
      <c r="FA13" s="324">
        <v>0.77100000000000002</v>
      </c>
      <c r="FB13" s="324">
        <v>0.76500000000000001</v>
      </c>
      <c r="FC13" s="322">
        <v>0.86599999999999999</v>
      </c>
      <c r="FD13" s="307">
        <v>0.77</v>
      </c>
      <c r="FE13" s="308">
        <v>0.04</v>
      </c>
      <c r="FF13" s="308">
        <v>6.4000000000000001E-2</v>
      </c>
      <c r="FG13" s="308">
        <v>0.126</v>
      </c>
      <c r="FH13" s="307">
        <v>0.97</v>
      </c>
      <c r="FI13" s="307">
        <v>0.93</v>
      </c>
      <c r="FJ13" s="307">
        <v>0.754</v>
      </c>
      <c r="FK13" s="307">
        <v>0.65</v>
      </c>
      <c r="FL13" s="308">
        <v>0.1</v>
      </c>
      <c r="FM13" s="308">
        <v>0.124</v>
      </c>
      <c r="FN13" s="308">
        <v>0.126</v>
      </c>
      <c r="FO13" s="302"/>
      <c r="FP13" s="303">
        <v>0.63300000000000001</v>
      </c>
      <c r="FQ13" s="303">
        <v>9.6000000000000002E-2</v>
      </c>
      <c r="FR13" s="303">
        <v>0.11799999999999999</v>
      </c>
      <c r="FS13" s="303">
        <v>0.153</v>
      </c>
      <c r="FT13" s="324">
        <v>0.57699999999999996</v>
      </c>
      <c r="FU13" s="303">
        <v>0.6</v>
      </c>
      <c r="FV13" s="303">
        <v>0.1</v>
      </c>
      <c r="FW13" s="303">
        <v>0.2</v>
      </c>
      <c r="FX13" s="236">
        <v>0.1</v>
      </c>
      <c r="FY13" s="324">
        <v>0.80700000000000005</v>
      </c>
      <c r="FZ13" s="236">
        <v>0.64900000000000002</v>
      </c>
      <c r="GA13" s="303">
        <v>7.0000000000000007E-2</v>
      </c>
      <c r="GB13" s="303">
        <v>6.0999999999999999E-2</v>
      </c>
      <c r="GC13" s="303">
        <v>0.22</v>
      </c>
      <c r="GD13" s="324">
        <v>0.80100000000000005</v>
      </c>
      <c r="GE13" s="303">
        <v>0.625</v>
      </c>
      <c r="GF13" s="303">
        <v>0.125</v>
      </c>
      <c r="GG13" s="303">
        <v>0.125</v>
      </c>
      <c r="GH13" s="303">
        <v>0.125</v>
      </c>
      <c r="GI13" s="324">
        <v>0.72899999999999998</v>
      </c>
      <c r="GJ13" s="309"/>
      <c r="GK13" s="352"/>
      <c r="GL13" s="352"/>
      <c r="GM13" s="310"/>
      <c r="GN13" s="310"/>
      <c r="GO13" s="310"/>
      <c r="GP13" s="352"/>
      <c r="GQ13" s="352"/>
      <c r="GR13" s="790"/>
      <c r="GS13" s="791"/>
      <c r="GT13" s="978"/>
      <c r="GU13" s="362">
        <v>142</v>
      </c>
      <c r="GV13" s="362">
        <v>266</v>
      </c>
      <c r="GW13" s="324">
        <v>0.53383458646616544</v>
      </c>
      <c r="GX13" s="324"/>
      <c r="GY13" s="360"/>
      <c r="GZ13" s="794"/>
      <c r="HA13" s="794"/>
      <c r="HB13" s="978"/>
      <c r="HC13" s="130"/>
      <c r="HD13" s="130"/>
      <c r="HE13" s="361"/>
      <c r="HF13" s="361"/>
      <c r="HG13" s="130"/>
      <c r="HH13" s="361"/>
      <c r="HI13" s="130"/>
      <c r="HJ13" s="793"/>
      <c r="HK13" s="794"/>
      <c r="HL13" s="781"/>
      <c r="HM13" s="362"/>
      <c r="HN13" s="362"/>
      <c r="HO13" s="128"/>
      <c r="HP13" s="315"/>
      <c r="HQ13" s="316"/>
      <c r="HR13" s="317"/>
      <c r="HS13" s="318"/>
      <c r="HT13" s="318"/>
      <c r="HU13" s="318"/>
      <c r="HV13" s="318"/>
      <c r="HW13" s="319"/>
      <c r="HX13" s="320"/>
      <c r="HY13" s="320"/>
      <c r="HZ13" s="382"/>
      <c r="IA13" s="382"/>
      <c r="IB13" s="383"/>
      <c r="IC13" s="384"/>
      <c r="ID13" s="384"/>
      <c r="IE13" s="384"/>
      <c r="IF13" s="384"/>
      <c r="IG13" s="385"/>
      <c r="IH13" s="386"/>
      <c r="II13" s="386"/>
      <c r="IJ13" s="386"/>
      <c r="IK13" s="386"/>
      <c r="IL13" s="385"/>
      <c r="IM13" s="386"/>
      <c r="IN13" s="386"/>
      <c r="IO13" s="386"/>
      <c r="IP13" s="873"/>
      <c r="IQ13" s="306"/>
      <c r="IR13" s="308"/>
      <c r="IS13" s="308"/>
      <c r="IT13" s="308"/>
      <c r="IU13" s="308"/>
      <c r="IV13" s="308"/>
      <c r="IW13" s="308"/>
      <c r="IX13" s="364"/>
      <c r="IY13" s="365"/>
      <c r="IZ13" s="363"/>
      <c r="JA13" s="363"/>
      <c r="JB13" s="363"/>
      <c r="JC13" s="363"/>
      <c r="JD13" s="365"/>
      <c r="JE13" s="363"/>
      <c r="JF13" s="363"/>
      <c r="JG13" s="363"/>
      <c r="JH13" s="871"/>
      <c r="JI13" s="366">
        <v>0</v>
      </c>
      <c r="JJ13" s="326">
        <v>2</v>
      </c>
      <c r="JK13" s="326">
        <v>3</v>
      </c>
      <c r="JL13" s="327">
        <v>3</v>
      </c>
      <c r="JM13" s="1082">
        <v>2.6700000000000002E-2</v>
      </c>
      <c r="JN13" s="918">
        <v>0.04</v>
      </c>
      <c r="JO13" s="918">
        <v>0.04</v>
      </c>
      <c r="JP13" s="247">
        <v>0.74</v>
      </c>
      <c r="JQ13" s="330">
        <v>0.8</v>
      </c>
      <c r="JR13" s="330">
        <v>0.2</v>
      </c>
      <c r="JS13" s="328">
        <v>-0.14000000000000001</v>
      </c>
      <c r="JT13" s="635"/>
      <c r="JU13" s="635"/>
      <c r="JV13" s="918">
        <v>-2.1899999999999999E-2</v>
      </c>
      <c r="JW13" s="635"/>
      <c r="JX13" s="329"/>
      <c r="JY13" s="329">
        <v>1.1000000000000001</v>
      </c>
      <c r="JZ13" s="329">
        <v>0.1</v>
      </c>
      <c r="KA13" s="329">
        <v>-6.1</v>
      </c>
      <c r="KB13" s="331">
        <v>-0.1</v>
      </c>
      <c r="KC13" s="332">
        <v>0.83320000000000005</v>
      </c>
      <c r="KD13" s="330">
        <v>0.75600000000000001</v>
      </c>
      <c r="KE13" s="330">
        <v>0.29399999999999993</v>
      </c>
      <c r="KF13" s="330">
        <v>0.05</v>
      </c>
      <c r="KG13" s="333">
        <v>0.65600000000000003</v>
      </c>
      <c r="KH13" s="328">
        <v>0.68500000000000005</v>
      </c>
      <c r="KI13" s="329">
        <v>0.63</v>
      </c>
      <c r="KJ13" s="329">
        <v>0.41999999999999993</v>
      </c>
      <c r="KK13" s="329">
        <v>0.05</v>
      </c>
      <c r="KL13" s="331">
        <v>0.53</v>
      </c>
      <c r="KM13" s="332"/>
      <c r="KN13" s="728"/>
      <c r="KO13" s="728"/>
      <c r="KP13" s="330">
        <v>0.1368</v>
      </c>
      <c r="KQ13" s="728"/>
      <c r="KR13" s="728"/>
      <c r="KS13" s="334">
        <v>0.05</v>
      </c>
      <c r="KT13" s="334">
        <v>0.05</v>
      </c>
      <c r="KU13" s="334">
        <v>0.05</v>
      </c>
      <c r="KV13" s="334">
        <v>-0.05</v>
      </c>
      <c r="KW13" s="334">
        <v>-0.05</v>
      </c>
      <c r="KX13" s="334">
        <v>-0.05</v>
      </c>
      <c r="KY13" s="328">
        <v>0.58760000000000001</v>
      </c>
      <c r="KZ13" s="335">
        <v>0.55000000000000004</v>
      </c>
      <c r="LA13" s="335">
        <v>0.34999999999999987</v>
      </c>
      <c r="LB13" s="335">
        <v>0.05</v>
      </c>
      <c r="LC13" s="335">
        <v>0.1</v>
      </c>
      <c r="LD13" s="335">
        <v>0.05</v>
      </c>
      <c r="LE13" s="336">
        <v>0.45000000000000007</v>
      </c>
      <c r="LF13" s="332"/>
      <c r="LG13" s="330"/>
      <c r="LH13" s="333"/>
      <c r="LI13" s="119"/>
      <c r="LJ13" s="171">
        <v>6</v>
      </c>
      <c r="LK13" s="171">
        <v>2</v>
      </c>
      <c r="LL13" s="172">
        <v>8</v>
      </c>
      <c r="LM13" s="337"/>
      <c r="LN13" s="175">
        <v>0.8</v>
      </c>
      <c r="LO13" s="341">
        <v>0.2</v>
      </c>
      <c r="LP13" s="1048"/>
      <c r="LQ13" s="978">
        <v>0.6</v>
      </c>
      <c r="LR13" s="978">
        <v>0.25</v>
      </c>
      <c r="LS13" s="1003">
        <v>0.15</v>
      </c>
      <c r="LT13" s="174"/>
      <c r="LU13" s="259">
        <v>-0.1</v>
      </c>
      <c r="LV13" s="259">
        <v>-0.1</v>
      </c>
      <c r="LW13" s="259">
        <v>-0.1</v>
      </c>
      <c r="LX13" s="339"/>
      <c r="LY13" s="355"/>
      <c r="LZ13" s="340"/>
      <c r="MA13" s="174"/>
      <c r="MB13" s="354">
        <v>0.75</v>
      </c>
      <c r="MC13" s="175">
        <v>0.55000000000000004</v>
      </c>
      <c r="MD13" s="175">
        <v>0.1</v>
      </c>
      <c r="ME13" s="341">
        <v>0.35</v>
      </c>
      <c r="MF13" s="177"/>
      <c r="MG13" s="177">
        <v>0.8</v>
      </c>
      <c r="MH13" s="177">
        <v>0.6</v>
      </c>
      <c r="MI13" s="177">
        <v>0.1</v>
      </c>
      <c r="MJ13" s="338">
        <v>0.3</v>
      </c>
      <c r="MK13" s="178"/>
      <c r="ML13" s="179">
        <v>1.9</v>
      </c>
      <c r="MM13" s="180">
        <v>2.1</v>
      </c>
    </row>
    <row r="14" spans="1:352" s="151" customFormat="1" x14ac:dyDescent="0.2">
      <c r="A14" s="268">
        <v>42675</v>
      </c>
      <c r="B14" s="855">
        <v>11</v>
      </c>
      <c r="C14" s="858">
        <v>2016</v>
      </c>
      <c r="D14" s="967">
        <v>6770</v>
      </c>
      <c r="E14" s="968">
        <v>1262</v>
      </c>
      <c r="F14" s="968">
        <v>986</v>
      </c>
      <c r="G14" s="968">
        <v>2493</v>
      </c>
      <c r="H14" s="968">
        <v>2029</v>
      </c>
      <c r="I14" s="269"/>
      <c r="J14" s="106"/>
      <c r="K14" s="107"/>
      <c r="L14" s="107"/>
      <c r="M14" s="107"/>
      <c r="N14" s="107"/>
      <c r="O14" s="107"/>
      <c r="P14" s="107"/>
      <c r="Q14" s="108"/>
      <c r="R14" s="682"/>
      <c r="S14" s="187"/>
      <c r="T14" s="187"/>
      <c r="U14" s="187"/>
      <c r="V14" s="679"/>
      <c r="W14" s="106"/>
      <c r="X14" s="107"/>
      <c r="Y14" s="107"/>
      <c r="Z14" s="107"/>
      <c r="AA14" s="108"/>
      <c r="AB14" s="107"/>
      <c r="AC14" s="107"/>
      <c r="AD14" s="187"/>
      <c r="AE14" s="187"/>
      <c r="AF14" s="188"/>
      <c r="AG14" s="187"/>
      <c r="AH14" s="187"/>
      <c r="AI14" s="188"/>
      <c r="AJ14" s="187"/>
      <c r="AK14" s="187"/>
      <c r="AL14" s="188"/>
      <c r="AM14" s="187"/>
      <c r="AN14" s="187"/>
      <c r="AO14" s="270"/>
      <c r="AP14" s="271"/>
      <c r="AQ14" s="271"/>
      <c r="AR14" s="271"/>
      <c r="AS14" s="117">
        <v>0.28000000000000003</v>
      </c>
      <c r="AT14" s="117">
        <v>0.12</v>
      </c>
      <c r="AU14" s="272">
        <v>0.12</v>
      </c>
      <c r="AV14" s="270"/>
      <c r="AW14" s="271"/>
      <c r="AX14" s="271"/>
      <c r="AY14" s="271">
        <v>0.22</v>
      </c>
      <c r="AZ14" s="271">
        <v>0.1</v>
      </c>
      <c r="BA14" s="272">
        <v>0.1</v>
      </c>
      <c r="BB14" s="270"/>
      <c r="BC14" s="271"/>
      <c r="BD14" s="273"/>
      <c r="BE14" s="273"/>
      <c r="BF14" s="273">
        <v>5.0000000000000001E-3</v>
      </c>
      <c r="BG14" s="273">
        <v>2.5999999999999999E-3</v>
      </c>
      <c r="BH14" s="273">
        <v>2.3999999999999998E-3</v>
      </c>
      <c r="BI14" s="274"/>
      <c r="BJ14" s="270"/>
      <c r="BK14" s="271"/>
      <c r="BL14" s="273"/>
      <c r="BM14" s="273">
        <v>4.0000000000000001E-3</v>
      </c>
      <c r="BN14" s="273">
        <v>2E-3</v>
      </c>
      <c r="BO14" s="274">
        <v>1E-3</v>
      </c>
      <c r="BP14" s="273"/>
      <c r="BQ14" s="1021"/>
      <c r="BR14" s="1097">
        <v>0.5</v>
      </c>
      <c r="BS14" s="1021">
        <v>5</v>
      </c>
      <c r="BT14" s="275">
        <v>5.33E-2</v>
      </c>
      <c r="BU14" s="276">
        <v>5.4414591058848195E-2</v>
      </c>
      <c r="BV14" s="276">
        <v>4.702675486414238E-2</v>
      </c>
      <c r="BW14" s="276">
        <v>3.9696357840652306E-2</v>
      </c>
      <c r="BX14" s="276">
        <v>6.8193732612457897E-2</v>
      </c>
      <c r="BY14" s="276">
        <v>0.04</v>
      </c>
      <c r="BZ14" s="277">
        <v>0.06</v>
      </c>
      <c r="CA14" s="780"/>
      <c r="CB14" s="781"/>
      <c r="CC14" s="781"/>
      <c r="CD14" s="781"/>
      <c r="CE14" s="978">
        <v>0.2</v>
      </c>
      <c r="CF14" s="978">
        <v>0.2</v>
      </c>
      <c r="CG14" s="978">
        <v>0.6</v>
      </c>
      <c r="CH14" s="781"/>
      <c r="CI14" s="781"/>
      <c r="CJ14" s="980"/>
      <c r="CK14" s="270"/>
      <c r="CL14" s="356">
        <v>0.8</v>
      </c>
      <c r="CM14" s="282">
        <v>0.2</v>
      </c>
      <c r="CN14" s="116"/>
      <c r="CO14" s="117"/>
      <c r="CP14" s="117"/>
      <c r="CQ14" s="278">
        <v>0.36099999999999999</v>
      </c>
      <c r="CR14" s="278">
        <v>0.5</v>
      </c>
      <c r="CS14" s="278">
        <v>9.5000000000000001E-2</v>
      </c>
      <c r="CT14" s="278">
        <v>0.40500000000000003</v>
      </c>
      <c r="CU14" s="288">
        <v>0.58299999999999996</v>
      </c>
      <c r="CV14" s="780"/>
      <c r="CW14" s="781"/>
      <c r="CX14" s="781"/>
      <c r="CY14" s="978">
        <v>1</v>
      </c>
      <c r="CZ14" s="978">
        <v>0.99099999999999999</v>
      </c>
      <c r="DA14" s="1003">
        <v>8.9999999999999993E-3</v>
      </c>
      <c r="DB14" s="160">
        <v>1</v>
      </c>
      <c r="DC14" s="347">
        <v>-130000</v>
      </c>
      <c r="DD14" s="348">
        <v>0</v>
      </c>
      <c r="DE14" s="348">
        <v>-130000</v>
      </c>
      <c r="DF14" s="348">
        <v>1500000</v>
      </c>
      <c r="DG14" s="348">
        <v>-500000</v>
      </c>
      <c r="DH14" s="348">
        <v>0</v>
      </c>
      <c r="DI14" s="357">
        <v>2545000</v>
      </c>
      <c r="DJ14" s="358">
        <v>2270000</v>
      </c>
      <c r="DK14" s="300">
        <v>0.1211453744493392</v>
      </c>
      <c r="DL14" s="300">
        <v>0.4</v>
      </c>
      <c r="DM14" s="300">
        <v>-0.2</v>
      </c>
      <c r="DN14" s="337">
        <v>-0.2</v>
      </c>
      <c r="DO14" s="1008"/>
      <c r="DP14" s="792">
        <v>0.05</v>
      </c>
      <c r="DQ14" s="978">
        <v>0.02</v>
      </c>
      <c r="DR14" s="978">
        <v>0.93</v>
      </c>
      <c r="DS14" s="703">
        <v>1.2E-2</v>
      </c>
      <c r="DT14" s="296">
        <v>0.15</v>
      </c>
      <c r="DU14" s="296">
        <v>-0.2</v>
      </c>
      <c r="DV14" s="296">
        <v>-0.1</v>
      </c>
      <c r="DW14" s="296">
        <v>-0.1</v>
      </c>
      <c r="DX14" s="337">
        <v>-0.05</v>
      </c>
      <c r="DY14" s="337">
        <v>-0.05</v>
      </c>
      <c r="DZ14" s="296">
        <v>0.129</v>
      </c>
      <c r="EA14" s="296"/>
      <c r="EB14" s="297">
        <v>0</v>
      </c>
      <c r="EC14" s="298">
        <v>0.9</v>
      </c>
      <c r="ED14" s="298">
        <v>219.1</v>
      </c>
      <c r="EE14" s="117"/>
      <c r="EF14" s="879"/>
      <c r="EG14" s="879"/>
      <c r="EH14" s="278">
        <v>0.05</v>
      </c>
      <c r="EI14" s="278"/>
      <c r="EJ14" s="287">
        <v>0.95</v>
      </c>
      <c r="EK14" s="299">
        <v>1</v>
      </c>
      <c r="EL14" s="300">
        <v>0.05</v>
      </c>
      <c r="EM14" s="301">
        <v>0.95</v>
      </c>
      <c r="EN14" s="1040">
        <v>1</v>
      </c>
      <c r="EO14" s="1007">
        <v>8.9999999999999993E-3</v>
      </c>
      <c r="EP14" s="1007">
        <v>4.1000000000000002E-2</v>
      </c>
      <c r="EQ14" s="1007">
        <v>0.95</v>
      </c>
      <c r="ER14" s="1110"/>
      <c r="ES14" s="302">
        <v>0.75700000000000001</v>
      </c>
      <c r="ET14" s="236">
        <v>0.78</v>
      </c>
      <c r="EU14" s="236">
        <v>0.08</v>
      </c>
      <c r="EV14" s="236">
        <v>0.04</v>
      </c>
      <c r="EW14" s="236">
        <v>0.1</v>
      </c>
      <c r="EX14" s="324">
        <v>0.82699999999999996</v>
      </c>
      <c r="EY14" s="324">
        <v>0.75600000000000001</v>
      </c>
      <c r="EZ14" s="324">
        <v>0.78300000000000003</v>
      </c>
      <c r="FA14" s="324">
        <v>0.64500000000000002</v>
      </c>
      <c r="FB14" s="324">
        <v>0.82899999999999996</v>
      </c>
      <c r="FC14" s="322">
        <v>0.81699999999999995</v>
      </c>
      <c r="FD14" s="307">
        <v>0.77</v>
      </c>
      <c r="FE14" s="308">
        <v>0.04</v>
      </c>
      <c r="FF14" s="308">
        <v>6.4000000000000001E-2</v>
      </c>
      <c r="FG14" s="308">
        <v>0.126</v>
      </c>
      <c r="FH14" s="307">
        <v>0.88100000000000001</v>
      </c>
      <c r="FI14" s="307">
        <v>0.89300000000000002</v>
      </c>
      <c r="FJ14" s="307">
        <v>0.72499999999999998</v>
      </c>
      <c r="FK14" s="307">
        <v>0.65</v>
      </c>
      <c r="FL14" s="308">
        <v>0.1</v>
      </c>
      <c r="FM14" s="308">
        <v>0.124</v>
      </c>
      <c r="FN14" s="308">
        <v>0.126</v>
      </c>
      <c r="FO14" s="302"/>
      <c r="FP14" s="303">
        <v>0.63300000000000001</v>
      </c>
      <c r="FQ14" s="303">
        <v>9.6000000000000002E-2</v>
      </c>
      <c r="FR14" s="303">
        <v>0.11799999999999999</v>
      </c>
      <c r="FS14" s="303">
        <v>0.153</v>
      </c>
      <c r="FT14" s="324">
        <v>0.55400000000000005</v>
      </c>
      <c r="FU14" s="303">
        <v>0.6</v>
      </c>
      <c r="FV14" s="303">
        <v>0.1</v>
      </c>
      <c r="FW14" s="303">
        <v>0.2</v>
      </c>
      <c r="FX14" s="236">
        <v>0.1</v>
      </c>
      <c r="FY14" s="324">
        <v>0.84899999999999998</v>
      </c>
      <c r="FZ14" s="236">
        <v>0.64900000000000002</v>
      </c>
      <c r="GA14" s="303">
        <v>7.0000000000000007E-2</v>
      </c>
      <c r="GB14" s="303">
        <v>6.0999999999999999E-2</v>
      </c>
      <c r="GC14" s="303">
        <v>0.22</v>
      </c>
      <c r="GD14" s="324">
        <v>0.72</v>
      </c>
      <c r="GE14" s="303">
        <v>0.625</v>
      </c>
      <c r="GF14" s="303">
        <v>0.125</v>
      </c>
      <c r="GG14" s="303">
        <v>0.125</v>
      </c>
      <c r="GH14" s="303">
        <v>0.125</v>
      </c>
      <c r="GI14" s="324">
        <v>0.82099999999999995</v>
      </c>
      <c r="GJ14" s="309"/>
      <c r="GK14" s="352"/>
      <c r="GL14" s="352"/>
      <c r="GM14" s="310"/>
      <c r="GN14" s="310"/>
      <c r="GO14" s="310"/>
      <c r="GP14" s="352"/>
      <c r="GQ14" s="352"/>
      <c r="GR14" s="790"/>
      <c r="GS14" s="791"/>
      <c r="GT14" s="978"/>
      <c r="GU14" s="362">
        <v>127</v>
      </c>
      <c r="GV14" s="362">
        <v>279</v>
      </c>
      <c r="GW14" s="324">
        <v>0.45519713261648748</v>
      </c>
      <c r="GX14" s="324"/>
      <c r="GY14" s="360"/>
      <c r="GZ14" s="794"/>
      <c r="HA14" s="794"/>
      <c r="HB14" s="978"/>
      <c r="HC14" s="130"/>
      <c r="HD14" s="130"/>
      <c r="HE14" s="361"/>
      <c r="HF14" s="361"/>
      <c r="HG14" s="130"/>
      <c r="HH14" s="361"/>
      <c r="HI14" s="130"/>
      <c r="HJ14" s="793"/>
      <c r="HK14" s="794"/>
      <c r="HL14" s="781"/>
      <c r="HM14" s="362"/>
      <c r="HN14" s="362"/>
      <c r="HO14" s="128"/>
      <c r="HP14" s="128"/>
      <c r="HQ14" s="129"/>
      <c r="HR14" s="161"/>
      <c r="HS14" s="130"/>
      <c r="HT14" s="130"/>
      <c r="HU14" s="130"/>
      <c r="HV14" s="130"/>
      <c r="HW14" s="127"/>
      <c r="HX14" s="128"/>
      <c r="HY14" s="128"/>
      <c r="HZ14" s="128"/>
      <c r="IA14" s="128"/>
      <c r="IB14" s="161"/>
      <c r="IC14" s="130"/>
      <c r="ID14" s="130"/>
      <c r="IE14" s="130"/>
      <c r="IF14" s="130"/>
      <c r="IG14" s="127"/>
      <c r="IH14" s="128"/>
      <c r="II14" s="128"/>
      <c r="IJ14" s="128"/>
      <c r="IK14" s="128"/>
      <c r="IL14" s="127"/>
      <c r="IM14" s="128"/>
      <c r="IN14" s="128"/>
      <c r="IO14" s="128"/>
      <c r="IP14" s="129"/>
      <c r="IQ14" s="322"/>
      <c r="IR14" s="307"/>
      <c r="IS14" s="307"/>
      <c r="IT14" s="307"/>
      <c r="IU14" s="307"/>
      <c r="IV14" s="307"/>
      <c r="IW14" s="307"/>
      <c r="IX14" s="323"/>
      <c r="IY14" s="302"/>
      <c r="IZ14" s="324"/>
      <c r="JA14" s="324"/>
      <c r="JB14" s="324"/>
      <c r="JC14" s="324"/>
      <c r="JD14" s="302"/>
      <c r="JE14" s="324"/>
      <c r="JF14" s="324"/>
      <c r="JG14" s="324"/>
      <c r="JH14" s="360"/>
      <c r="JI14" s="325">
        <v>0</v>
      </c>
      <c r="JJ14" s="326">
        <v>2</v>
      </c>
      <c r="JK14" s="326">
        <v>3</v>
      </c>
      <c r="JL14" s="327">
        <v>3</v>
      </c>
      <c r="JM14" s="1082">
        <v>2.8500000000000001E-2</v>
      </c>
      <c r="JN14" s="918">
        <v>0.04</v>
      </c>
      <c r="JO14" s="918">
        <v>0.04</v>
      </c>
      <c r="JP14" s="247">
        <v>0.74</v>
      </c>
      <c r="JQ14" s="330">
        <v>0.8</v>
      </c>
      <c r="JR14" s="330">
        <v>0.2</v>
      </c>
      <c r="JS14" s="328">
        <v>-2.6100000000000002E-2</v>
      </c>
      <c r="JT14" s="635"/>
      <c r="JU14" s="635"/>
      <c r="JV14" s="918">
        <v>-5.8999999999999999E-3</v>
      </c>
      <c r="JW14" s="635"/>
      <c r="JX14" s="329"/>
      <c r="JY14" s="329">
        <v>1.1000000000000001</v>
      </c>
      <c r="JZ14" s="329">
        <v>0.1</v>
      </c>
      <c r="KA14" s="329">
        <v>-6.1</v>
      </c>
      <c r="KB14" s="331">
        <v>-0.1</v>
      </c>
      <c r="KC14" s="332">
        <v>0.80700000000000005</v>
      </c>
      <c r="KD14" s="330">
        <v>0.75600000000000001</v>
      </c>
      <c r="KE14" s="330">
        <v>0.29399999999999993</v>
      </c>
      <c r="KF14" s="330">
        <v>0.05</v>
      </c>
      <c r="KG14" s="333">
        <v>0.65600000000000003</v>
      </c>
      <c r="KH14" s="328">
        <v>0.75870000000000004</v>
      </c>
      <c r="KI14" s="329">
        <v>0.63</v>
      </c>
      <c r="KJ14" s="329">
        <v>0.41999999999999993</v>
      </c>
      <c r="KK14" s="329">
        <v>0.05</v>
      </c>
      <c r="KL14" s="331">
        <v>0.53</v>
      </c>
      <c r="KM14" s="332"/>
      <c r="KN14" s="728"/>
      <c r="KO14" s="728"/>
      <c r="KP14" s="330">
        <v>0.12889999999999999</v>
      </c>
      <c r="KQ14" s="728"/>
      <c r="KR14" s="728"/>
      <c r="KS14" s="334">
        <v>0.05</v>
      </c>
      <c r="KT14" s="334">
        <v>0.05</v>
      </c>
      <c r="KU14" s="334">
        <v>0.05</v>
      </c>
      <c r="KV14" s="334">
        <v>-0.05</v>
      </c>
      <c r="KW14" s="334">
        <v>-0.05</v>
      </c>
      <c r="KX14" s="334">
        <v>-0.05</v>
      </c>
      <c r="KY14" s="328">
        <v>0.60499999999999998</v>
      </c>
      <c r="KZ14" s="335">
        <v>0.55000000000000004</v>
      </c>
      <c r="LA14" s="335">
        <v>0.34999999999999987</v>
      </c>
      <c r="LB14" s="335">
        <v>0.05</v>
      </c>
      <c r="LC14" s="335">
        <v>0.1</v>
      </c>
      <c r="LD14" s="335">
        <v>0.05</v>
      </c>
      <c r="LE14" s="336">
        <v>0.45000000000000007</v>
      </c>
      <c r="LF14" s="332"/>
      <c r="LG14" s="330"/>
      <c r="LH14" s="333"/>
      <c r="LI14" s="119"/>
      <c r="LJ14" s="171">
        <v>6</v>
      </c>
      <c r="LK14" s="171">
        <v>2</v>
      </c>
      <c r="LL14" s="172">
        <v>8</v>
      </c>
      <c r="LM14" s="337"/>
      <c r="LN14" s="175">
        <v>0.8</v>
      </c>
      <c r="LO14" s="341">
        <v>0.2</v>
      </c>
      <c r="LP14" s="1048"/>
      <c r="LQ14" s="978">
        <v>0.6</v>
      </c>
      <c r="LR14" s="978">
        <v>0.25</v>
      </c>
      <c r="LS14" s="1003">
        <v>0.15</v>
      </c>
      <c r="LT14" s="174"/>
      <c r="LU14" s="259">
        <v>-0.1</v>
      </c>
      <c r="LV14" s="259">
        <v>-0.1</v>
      </c>
      <c r="LW14" s="259">
        <v>-0.1</v>
      </c>
      <c r="LX14" s="339"/>
      <c r="LY14" s="355"/>
      <c r="LZ14" s="340"/>
      <c r="MA14" s="174"/>
      <c r="MB14" s="354">
        <v>0.75</v>
      </c>
      <c r="MC14" s="175">
        <v>0.55000000000000004</v>
      </c>
      <c r="MD14" s="175">
        <v>0.1</v>
      </c>
      <c r="ME14" s="341">
        <v>0.35</v>
      </c>
      <c r="MF14" s="177"/>
      <c r="MG14" s="177">
        <v>0.8</v>
      </c>
      <c r="MH14" s="177">
        <v>0.6</v>
      </c>
      <c r="MI14" s="177">
        <v>0.1</v>
      </c>
      <c r="MJ14" s="338">
        <v>0.3</v>
      </c>
      <c r="MK14" s="178"/>
      <c r="ML14" s="179">
        <v>1.9</v>
      </c>
      <c r="MM14" s="180">
        <v>2.1</v>
      </c>
    </row>
    <row r="15" spans="1:352" s="151" customFormat="1" x14ac:dyDescent="0.2">
      <c r="A15" s="268">
        <v>42705</v>
      </c>
      <c r="B15" s="855">
        <v>12</v>
      </c>
      <c r="C15" s="858">
        <v>2016</v>
      </c>
      <c r="D15" s="967">
        <v>5930</v>
      </c>
      <c r="E15" s="968">
        <v>1029</v>
      </c>
      <c r="F15" s="968">
        <v>840</v>
      </c>
      <c r="G15" s="968">
        <v>2179</v>
      </c>
      <c r="H15" s="968">
        <v>1882</v>
      </c>
      <c r="I15" s="269"/>
      <c r="J15" s="106"/>
      <c r="K15" s="107"/>
      <c r="L15" s="107"/>
      <c r="M15" s="107"/>
      <c r="N15" s="107"/>
      <c r="O15" s="107"/>
      <c r="P15" s="107"/>
      <c r="Q15" s="108"/>
      <c r="R15" s="682"/>
      <c r="S15" s="187"/>
      <c r="T15" s="187"/>
      <c r="U15" s="187"/>
      <c r="V15" s="679"/>
      <c r="W15" s="106"/>
      <c r="X15" s="107"/>
      <c r="Y15" s="107"/>
      <c r="Z15" s="107"/>
      <c r="AA15" s="108"/>
      <c r="AB15" s="107"/>
      <c r="AC15" s="107"/>
      <c r="AD15" s="187"/>
      <c r="AE15" s="187"/>
      <c r="AF15" s="188"/>
      <c r="AG15" s="187"/>
      <c r="AH15" s="187"/>
      <c r="AI15" s="188"/>
      <c r="AJ15" s="187"/>
      <c r="AK15" s="187"/>
      <c r="AL15" s="188"/>
      <c r="AM15" s="187"/>
      <c r="AN15" s="187"/>
      <c r="AO15" s="116"/>
      <c r="AP15" s="117">
        <v>1</v>
      </c>
      <c r="AQ15" s="117"/>
      <c r="AR15" s="117">
        <v>0.08</v>
      </c>
      <c r="AS15" s="117">
        <v>0.28000000000000003</v>
      </c>
      <c r="AT15" s="117">
        <v>0.12</v>
      </c>
      <c r="AU15" s="118">
        <v>0.12</v>
      </c>
      <c r="AV15" s="119"/>
      <c r="AW15" s="120">
        <v>0</v>
      </c>
      <c r="AX15" s="120">
        <v>0</v>
      </c>
      <c r="AY15" s="120">
        <v>0.22</v>
      </c>
      <c r="AZ15" s="120">
        <v>0.1</v>
      </c>
      <c r="BA15" s="121">
        <v>0.1</v>
      </c>
      <c r="BB15" s="116">
        <v>3</v>
      </c>
      <c r="BC15" s="117"/>
      <c r="BD15" s="276">
        <v>1.6999999999999999E-3</v>
      </c>
      <c r="BE15" s="276"/>
      <c r="BF15" s="276">
        <v>5.0000000000000001E-3</v>
      </c>
      <c r="BG15" s="276">
        <v>2.5999999999999999E-3</v>
      </c>
      <c r="BH15" s="276">
        <v>2.3999999999999998E-3</v>
      </c>
      <c r="BI15" s="277"/>
      <c r="BJ15" s="119">
        <v>0</v>
      </c>
      <c r="BK15" s="120"/>
      <c r="BL15" s="159">
        <v>0</v>
      </c>
      <c r="BM15" s="159">
        <v>4.0000000000000001E-3</v>
      </c>
      <c r="BN15" s="159">
        <v>2E-3</v>
      </c>
      <c r="BO15" s="342">
        <v>1E-3</v>
      </c>
      <c r="BP15" s="159"/>
      <c r="BQ15" s="1023"/>
      <c r="BR15" s="1095">
        <v>0.5</v>
      </c>
      <c r="BS15" s="879">
        <v>5</v>
      </c>
      <c r="BT15" s="275">
        <v>4.6600000000000003E-2</v>
      </c>
      <c r="BU15" s="276">
        <v>4.7600000000000003E-2</v>
      </c>
      <c r="BV15" s="276">
        <v>3.5999999999999997E-2</v>
      </c>
      <c r="BW15" s="276">
        <v>3.7499999999999999E-2</v>
      </c>
      <c r="BX15" s="276">
        <v>6.2700000000000006E-2</v>
      </c>
      <c r="BY15" s="276">
        <v>0.04</v>
      </c>
      <c r="BZ15" s="277">
        <v>0.06</v>
      </c>
      <c r="CA15" s="780"/>
      <c r="CB15" s="781"/>
      <c r="CC15" s="781"/>
      <c r="CD15" s="781"/>
      <c r="CE15" s="978">
        <v>0.2</v>
      </c>
      <c r="CF15" s="978">
        <v>0.2</v>
      </c>
      <c r="CG15" s="978">
        <v>0.6</v>
      </c>
      <c r="CH15" s="781"/>
      <c r="CI15" s="781"/>
      <c r="CJ15" s="980"/>
      <c r="CK15" s="380">
        <v>0.67</v>
      </c>
      <c r="CL15" s="344">
        <v>0.8</v>
      </c>
      <c r="CM15" s="345">
        <v>0.2</v>
      </c>
      <c r="CN15" s="270"/>
      <c r="CO15" s="271"/>
      <c r="CP15" s="271"/>
      <c r="CQ15" s="295"/>
      <c r="CR15" s="295">
        <v>0.6</v>
      </c>
      <c r="CS15" s="295">
        <v>9.5000000000000001E-2</v>
      </c>
      <c r="CT15" s="295">
        <v>0.30500000000000005</v>
      </c>
      <c r="CU15" s="346"/>
      <c r="CV15" s="780"/>
      <c r="CW15" s="781"/>
      <c r="CX15" s="781"/>
      <c r="CY15" s="978">
        <v>1</v>
      </c>
      <c r="CZ15" s="978">
        <v>0.99099999999999999</v>
      </c>
      <c r="DA15" s="1003">
        <v>8.9999999999999993E-3</v>
      </c>
      <c r="DB15" s="160">
        <v>1</v>
      </c>
      <c r="DC15" s="347">
        <v>-164000</v>
      </c>
      <c r="DD15" s="348">
        <v>0</v>
      </c>
      <c r="DE15" s="348">
        <v>-164000</v>
      </c>
      <c r="DF15" s="348">
        <v>1500000</v>
      </c>
      <c r="DG15" s="348">
        <v>-500000</v>
      </c>
      <c r="DH15" s="348">
        <v>0</v>
      </c>
      <c r="DI15" s="357">
        <v>2756000</v>
      </c>
      <c r="DJ15" s="358">
        <v>2699000</v>
      </c>
      <c r="DK15" s="300">
        <v>2.111893293812523E-2</v>
      </c>
      <c r="DL15" s="300">
        <v>0.4</v>
      </c>
      <c r="DM15" s="300">
        <v>-0.2</v>
      </c>
      <c r="DN15" s="337">
        <v>-0.2</v>
      </c>
      <c r="DO15" s="1008">
        <v>0.98</v>
      </c>
      <c r="DP15" s="792">
        <v>0.05</v>
      </c>
      <c r="DQ15" s="978">
        <v>0.02</v>
      </c>
      <c r="DR15" s="978">
        <v>0.93</v>
      </c>
      <c r="DS15" s="703">
        <v>4.0000000000000001E-3</v>
      </c>
      <c r="DT15" s="296">
        <v>0.15</v>
      </c>
      <c r="DU15" s="296">
        <v>-0.2</v>
      </c>
      <c r="DV15" s="296">
        <v>-0.1</v>
      </c>
      <c r="DW15" s="296">
        <v>-0.1</v>
      </c>
      <c r="DX15" s="337">
        <v>-0.05</v>
      </c>
      <c r="DY15" s="337">
        <v>-0.05</v>
      </c>
      <c r="DZ15" s="296">
        <v>0.13</v>
      </c>
      <c r="EA15" s="296"/>
      <c r="EB15" s="297">
        <v>0</v>
      </c>
      <c r="EC15" s="298">
        <v>0.9</v>
      </c>
      <c r="ED15" s="298">
        <v>219.1</v>
      </c>
      <c r="EE15" s="117"/>
      <c r="EF15" s="879"/>
      <c r="EG15" s="879"/>
      <c r="EH15" s="278">
        <v>0.05</v>
      </c>
      <c r="EI15" s="278"/>
      <c r="EJ15" s="287">
        <v>0.95</v>
      </c>
      <c r="EK15" s="299">
        <v>1</v>
      </c>
      <c r="EL15" s="300">
        <v>0.05</v>
      </c>
      <c r="EM15" s="301">
        <v>0.95</v>
      </c>
      <c r="EN15" s="1040">
        <v>1</v>
      </c>
      <c r="EO15" s="1007">
        <v>8.9999999999999993E-3</v>
      </c>
      <c r="EP15" s="1007">
        <v>4.1000000000000002E-2</v>
      </c>
      <c r="EQ15" s="1007">
        <v>0.95</v>
      </c>
      <c r="ER15" s="1110"/>
      <c r="ES15" s="302">
        <v>0.71199999999999997</v>
      </c>
      <c r="ET15" s="236">
        <v>0.78</v>
      </c>
      <c r="EU15" s="236">
        <v>0.08</v>
      </c>
      <c r="EV15" s="236">
        <v>0.04</v>
      </c>
      <c r="EW15" s="236">
        <v>0.1</v>
      </c>
      <c r="EX15" s="324">
        <v>0.73399999999999999</v>
      </c>
      <c r="EY15" s="324">
        <v>0.72599999999999998</v>
      </c>
      <c r="EZ15" s="324">
        <v>0.73899999999999999</v>
      </c>
      <c r="FA15" s="324">
        <v>0.74199999999999999</v>
      </c>
      <c r="FB15" s="324">
        <v>0.71199999999999997</v>
      </c>
      <c r="FC15" s="306">
        <v>0.82699999999999996</v>
      </c>
      <c r="FD15" s="307">
        <v>0.77</v>
      </c>
      <c r="FE15" s="308">
        <v>0.04</v>
      </c>
      <c r="FF15" s="308">
        <v>6.4000000000000001E-2</v>
      </c>
      <c r="FG15" s="308">
        <v>0.126</v>
      </c>
      <c r="FH15" s="308">
        <v>0.95299999999999996</v>
      </c>
      <c r="FI15" s="308">
        <v>0.873</v>
      </c>
      <c r="FJ15" s="308">
        <v>0.71</v>
      </c>
      <c r="FK15" s="307">
        <v>0.65</v>
      </c>
      <c r="FL15" s="308">
        <v>0.1</v>
      </c>
      <c r="FM15" s="308">
        <v>0.124</v>
      </c>
      <c r="FN15" s="308">
        <v>0.126</v>
      </c>
      <c r="FO15" s="235"/>
      <c r="FP15" s="303">
        <v>0.63300000000000001</v>
      </c>
      <c r="FQ15" s="303">
        <v>9.6000000000000002E-2</v>
      </c>
      <c r="FR15" s="303">
        <v>0.11799999999999999</v>
      </c>
      <c r="FS15" s="303">
        <v>0.153</v>
      </c>
      <c r="FT15" s="236">
        <v>0.504</v>
      </c>
      <c r="FU15" s="303">
        <v>0.6</v>
      </c>
      <c r="FV15" s="303">
        <v>0.1</v>
      </c>
      <c r="FW15" s="303">
        <v>0.2</v>
      </c>
      <c r="FX15" s="236">
        <v>0.1</v>
      </c>
      <c r="FY15" s="236">
        <v>0.59</v>
      </c>
      <c r="FZ15" s="236">
        <v>0.64900000000000002</v>
      </c>
      <c r="GA15" s="303">
        <v>7.0000000000000007E-2</v>
      </c>
      <c r="GB15" s="303">
        <v>6.0999999999999999E-2</v>
      </c>
      <c r="GC15" s="303">
        <v>0.22</v>
      </c>
      <c r="GD15" s="324">
        <v>0.75</v>
      </c>
      <c r="GE15" s="303">
        <v>0.625</v>
      </c>
      <c r="GF15" s="303">
        <v>0.125</v>
      </c>
      <c r="GG15" s="303">
        <v>0.125</v>
      </c>
      <c r="GH15" s="303">
        <v>0.125</v>
      </c>
      <c r="GI15" s="324">
        <v>0.8</v>
      </c>
      <c r="GJ15" s="309"/>
      <c r="GK15" s="352"/>
      <c r="GL15" s="352"/>
      <c r="GM15" s="310"/>
      <c r="GN15" s="310"/>
      <c r="GO15" s="310"/>
      <c r="GP15" s="352"/>
      <c r="GQ15" s="352"/>
      <c r="GR15" s="790"/>
      <c r="GS15" s="791"/>
      <c r="GT15" s="978"/>
      <c r="GU15" s="362">
        <v>121</v>
      </c>
      <c r="GV15" s="362">
        <v>241</v>
      </c>
      <c r="GW15" s="324">
        <v>0.50207468879668049</v>
      </c>
      <c r="GX15" s="324"/>
      <c r="GY15" s="360"/>
      <c r="GZ15" s="794"/>
      <c r="HA15" s="794"/>
      <c r="HB15" s="978"/>
      <c r="HC15" s="130"/>
      <c r="HD15" s="130"/>
      <c r="HE15" s="361"/>
      <c r="HF15" s="361"/>
      <c r="HG15" s="130"/>
      <c r="HH15" s="361"/>
      <c r="HI15" s="130"/>
      <c r="HJ15" s="793"/>
      <c r="HK15" s="794"/>
      <c r="HL15" s="781"/>
      <c r="HM15" s="362"/>
      <c r="HN15" s="362"/>
      <c r="HO15" s="128"/>
      <c r="HP15" s="128"/>
      <c r="HQ15" s="129"/>
      <c r="HR15" s="161"/>
      <c r="HS15" s="130"/>
      <c r="HT15" s="130"/>
      <c r="HU15" s="130"/>
      <c r="HV15" s="130"/>
      <c r="HW15" s="127"/>
      <c r="HX15" s="128"/>
      <c r="HY15" s="128"/>
      <c r="HZ15" s="128"/>
      <c r="IA15" s="128"/>
      <c r="IB15" s="161"/>
      <c r="IC15" s="130"/>
      <c r="ID15" s="130"/>
      <c r="IE15" s="130"/>
      <c r="IF15" s="130"/>
      <c r="IG15" s="127"/>
      <c r="IH15" s="128"/>
      <c r="II15" s="128"/>
      <c r="IJ15" s="128"/>
      <c r="IK15" s="128"/>
      <c r="IL15" s="127"/>
      <c r="IM15" s="128"/>
      <c r="IN15" s="128"/>
      <c r="IO15" s="128"/>
      <c r="IP15" s="129"/>
      <c r="IQ15" s="322"/>
      <c r="IR15" s="307"/>
      <c r="IS15" s="307"/>
      <c r="IT15" s="307"/>
      <c r="IU15" s="307"/>
      <c r="IV15" s="307"/>
      <c r="IW15" s="307"/>
      <c r="IX15" s="323"/>
      <c r="IY15" s="302"/>
      <c r="IZ15" s="324"/>
      <c r="JA15" s="324"/>
      <c r="JB15" s="324"/>
      <c r="JC15" s="324"/>
      <c r="JD15" s="302"/>
      <c r="JE15" s="324"/>
      <c r="JF15" s="324"/>
      <c r="JG15" s="324"/>
      <c r="JH15" s="360"/>
      <c r="JI15" s="325">
        <v>0</v>
      </c>
      <c r="JJ15" s="326">
        <v>2</v>
      </c>
      <c r="JK15" s="326">
        <v>3</v>
      </c>
      <c r="JL15" s="327">
        <v>3</v>
      </c>
      <c r="JM15" s="1082">
        <v>9.2999999999999992E-3</v>
      </c>
      <c r="JN15" s="918">
        <v>0.04</v>
      </c>
      <c r="JO15" s="918">
        <v>0.04</v>
      </c>
      <c r="JP15" s="353">
        <v>0.7</v>
      </c>
      <c r="JQ15" s="330">
        <v>0.8</v>
      </c>
      <c r="JR15" s="330">
        <v>0.2</v>
      </c>
      <c r="JS15" s="328">
        <v>-4.0899999999999999E-2</v>
      </c>
      <c r="JT15" s="635"/>
      <c r="JU15" s="635"/>
      <c r="JV15" s="918">
        <v>-1.17E-2</v>
      </c>
      <c r="JW15" s="635"/>
      <c r="JX15" s="329"/>
      <c r="JY15" s="329">
        <v>1.1000000000000001</v>
      </c>
      <c r="JZ15" s="329">
        <v>0.1</v>
      </c>
      <c r="KA15" s="329">
        <v>-6.1</v>
      </c>
      <c r="KB15" s="331">
        <v>-0.1</v>
      </c>
      <c r="KC15" s="332">
        <v>0.53500000000000003</v>
      </c>
      <c r="KD15" s="330">
        <v>0.75600000000000001</v>
      </c>
      <c r="KE15" s="330">
        <v>0.29399999999999993</v>
      </c>
      <c r="KF15" s="330">
        <v>0.05</v>
      </c>
      <c r="KG15" s="333">
        <v>0.65600000000000003</v>
      </c>
      <c r="KH15" s="328">
        <v>0.36799999999999999</v>
      </c>
      <c r="KI15" s="329">
        <v>0.63</v>
      </c>
      <c r="KJ15" s="329">
        <v>0.41999999999999993</v>
      </c>
      <c r="KK15" s="329">
        <v>0.05</v>
      </c>
      <c r="KL15" s="331">
        <v>0.53</v>
      </c>
      <c r="KM15" s="332"/>
      <c r="KN15" s="728"/>
      <c r="KO15" s="728"/>
      <c r="KP15" s="330">
        <v>0.1163</v>
      </c>
      <c r="KQ15" s="728"/>
      <c r="KR15" s="728"/>
      <c r="KS15" s="334">
        <v>0.05</v>
      </c>
      <c r="KT15" s="334">
        <v>0.05</v>
      </c>
      <c r="KU15" s="334">
        <v>0.05</v>
      </c>
      <c r="KV15" s="334">
        <v>-0.05</v>
      </c>
      <c r="KW15" s="334">
        <v>-0.05</v>
      </c>
      <c r="KX15" s="334">
        <v>-0.05</v>
      </c>
      <c r="KY15" s="328">
        <v>0.58199999999999996</v>
      </c>
      <c r="KZ15" s="335">
        <v>0.55000000000000004</v>
      </c>
      <c r="LA15" s="335">
        <v>0.34999999999999987</v>
      </c>
      <c r="LB15" s="335">
        <v>0.05</v>
      </c>
      <c r="LC15" s="335">
        <v>0.1</v>
      </c>
      <c r="LD15" s="335">
        <v>0.05</v>
      </c>
      <c r="LE15" s="336">
        <v>0.45000000000000007</v>
      </c>
      <c r="LF15" s="332"/>
      <c r="LG15" s="330"/>
      <c r="LH15" s="333"/>
      <c r="LI15" s="170">
        <v>12</v>
      </c>
      <c r="LJ15" s="171">
        <v>6</v>
      </c>
      <c r="LK15" s="171">
        <v>2</v>
      </c>
      <c r="LL15" s="172">
        <v>8</v>
      </c>
      <c r="LM15" s="175">
        <v>1</v>
      </c>
      <c r="LN15" s="175">
        <v>0.8</v>
      </c>
      <c r="LO15" s="341">
        <v>0.2</v>
      </c>
      <c r="LP15" s="1048">
        <v>0.67</v>
      </c>
      <c r="LQ15" s="978">
        <v>0.6</v>
      </c>
      <c r="LR15" s="978">
        <v>0.25</v>
      </c>
      <c r="LS15" s="1003">
        <v>0.15</v>
      </c>
      <c r="LT15" s="174">
        <v>0.32379874213836479</v>
      </c>
      <c r="LU15" s="354">
        <v>-0.1</v>
      </c>
      <c r="LV15" s="354">
        <v>-0.1</v>
      </c>
      <c r="LW15" s="354">
        <v>-0.1</v>
      </c>
      <c r="LX15" s="339"/>
      <c r="LY15" s="355"/>
      <c r="LZ15" s="340"/>
      <c r="MA15" s="174">
        <v>0.9</v>
      </c>
      <c r="MB15" s="354">
        <v>0.75</v>
      </c>
      <c r="MC15" s="175">
        <v>0.55000000000000004</v>
      </c>
      <c r="MD15" s="175">
        <v>0.1</v>
      </c>
      <c r="ME15" s="341">
        <v>0.35</v>
      </c>
      <c r="MF15" s="177">
        <v>0.83</v>
      </c>
      <c r="MG15" s="177">
        <v>0.8</v>
      </c>
      <c r="MH15" s="177">
        <v>0.6</v>
      </c>
      <c r="MI15" s="177">
        <v>0.1</v>
      </c>
      <c r="MJ15" s="338">
        <v>0.3</v>
      </c>
      <c r="MK15" s="178">
        <v>0</v>
      </c>
      <c r="ML15" s="179">
        <v>1.9</v>
      </c>
      <c r="MM15" s="180">
        <v>2.1</v>
      </c>
    </row>
    <row r="16" spans="1:352" s="151" customFormat="1" x14ac:dyDescent="0.2">
      <c r="A16" s="268">
        <v>42736</v>
      </c>
      <c r="B16" s="855">
        <v>1</v>
      </c>
      <c r="C16" s="858">
        <v>2017</v>
      </c>
      <c r="D16" s="967">
        <v>6186</v>
      </c>
      <c r="E16" s="968">
        <v>1218</v>
      </c>
      <c r="F16" s="968">
        <v>926</v>
      </c>
      <c r="G16" s="968">
        <v>2051</v>
      </c>
      <c r="H16" s="968">
        <v>1991</v>
      </c>
      <c r="I16" s="269"/>
      <c r="J16" s="106"/>
      <c r="K16" s="107"/>
      <c r="L16" s="107"/>
      <c r="M16" s="107"/>
      <c r="N16" s="107"/>
      <c r="O16" s="107"/>
      <c r="P16" s="107"/>
      <c r="Q16" s="108"/>
      <c r="R16" s="682"/>
      <c r="S16" s="187"/>
      <c r="T16" s="187"/>
      <c r="U16" s="187"/>
      <c r="V16" s="679"/>
      <c r="W16" s="106"/>
      <c r="X16" s="107"/>
      <c r="Y16" s="107"/>
      <c r="Z16" s="107"/>
      <c r="AA16" s="108"/>
      <c r="AB16" s="107"/>
      <c r="AC16" s="107"/>
      <c r="AD16" s="187"/>
      <c r="AE16" s="187"/>
      <c r="AF16" s="188"/>
      <c r="AG16" s="187"/>
      <c r="AH16" s="187"/>
      <c r="AI16" s="188"/>
      <c r="AJ16" s="187"/>
      <c r="AK16" s="187"/>
      <c r="AL16" s="188"/>
      <c r="AM16" s="187"/>
      <c r="AN16" s="187"/>
      <c r="AO16" s="270"/>
      <c r="AP16" s="271"/>
      <c r="AQ16" s="271"/>
      <c r="AR16" s="271"/>
      <c r="AS16" s="117">
        <v>0.28000000000000003</v>
      </c>
      <c r="AT16" s="117">
        <v>0.12</v>
      </c>
      <c r="AU16" s="272">
        <v>0.12</v>
      </c>
      <c r="AV16" s="270"/>
      <c r="AW16" s="271"/>
      <c r="AX16" s="271"/>
      <c r="AY16" s="271">
        <v>0.22</v>
      </c>
      <c r="AZ16" s="271">
        <v>0.1</v>
      </c>
      <c r="BA16" s="272">
        <v>0.1</v>
      </c>
      <c r="BB16" s="270"/>
      <c r="BC16" s="271"/>
      <c r="BD16" s="273"/>
      <c r="BE16" s="273"/>
      <c r="BF16" s="273">
        <v>5.0000000000000001E-3</v>
      </c>
      <c r="BG16" s="273">
        <v>2.5999999999999999E-3</v>
      </c>
      <c r="BH16" s="273">
        <v>2.3999999999999998E-3</v>
      </c>
      <c r="BI16" s="274"/>
      <c r="BJ16" s="270"/>
      <c r="BK16" s="271"/>
      <c r="BL16" s="273"/>
      <c r="BM16" s="273">
        <v>4.0000000000000001E-3</v>
      </c>
      <c r="BN16" s="273">
        <v>2E-3</v>
      </c>
      <c r="BO16" s="274">
        <v>1E-3</v>
      </c>
      <c r="BP16" s="273"/>
      <c r="BQ16" s="1021"/>
      <c r="BR16" s="1097">
        <v>0.5</v>
      </c>
      <c r="BS16" s="1021">
        <v>5</v>
      </c>
      <c r="BT16" s="275">
        <v>5.3100000000000001E-2</v>
      </c>
      <c r="BU16" s="276">
        <v>5.3900000000000003E-2</v>
      </c>
      <c r="BV16" s="276">
        <v>3.4099999999999998E-2</v>
      </c>
      <c r="BW16" s="276">
        <v>3.9E-2</v>
      </c>
      <c r="BX16" s="276">
        <v>7.4999999999999997E-2</v>
      </c>
      <c r="BY16" s="276">
        <v>0.04</v>
      </c>
      <c r="BZ16" s="277">
        <v>0.06</v>
      </c>
      <c r="CA16" s="780"/>
      <c r="CB16" s="781"/>
      <c r="CC16" s="781"/>
      <c r="CD16" s="781"/>
      <c r="CE16" s="978">
        <v>0.2</v>
      </c>
      <c r="CF16" s="978">
        <v>0.2</v>
      </c>
      <c r="CG16" s="978">
        <v>0.6</v>
      </c>
      <c r="CH16" s="781"/>
      <c r="CI16" s="781"/>
      <c r="CJ16" s="980"/>
      <c r="CK16" s="270"/>
      <c r="CL16" s="356">
        <v>0.8</v>
      </c>
      <c r="CM16" s="282">
        <v>0.2</v>
      </c>
      <c r="CN16" s="270"/>
      <c r="CO16" s="271"/>
      <c r="CP16" s="271"/>
      <c r="CQ16" s="295"/>
      <c r="CR16" s="295">
        <v>0.7</v>
      </c>
      <c r="CS16" s="295">
        <v>9.5000000000000001E-2</v>
      </c>
      <c r="CT16" s="295">
        <v>0.20500000000000007</v>
      </c>
      <c r="CU16" s="346"/>
      <c r="CV16" s="780"/>
      <c r="CW16" s="781"/>
      <c r="CX16" s="781"/>
      <c r="CY16" s="978">
        <v>1</v>
      </c>
      <c r="CZ16" s="978">
        <v>0.99099999999999999</v>
      </c>
      <c r="DA16" s="1003">
        <v>8.9999999999999993E-3</v>
      </c>
      <c r="DB16" s="160">
        <v>1</v>
      </c>
      <c r="DC16" s="347">
        <v>-187000</v>
      </c>
      <c r="DD16" s="348">
        <v>0</v>
      </c>
      <c r="DE16" s="348">
        <v>-187000</v>
      </c>
      <c r="DF16" s="348">
        <v>1500000</v>
      </c>
      <c r="DG16" s="348">
        <v>-500000</v>
      </c>
      <c r="DH16" s="348">
        <v>0</v>
      </c>
      <c r="DI16" s="357">
        <v>3238000</v>
      </c>
      <c r="DJ16" s="358">
        <v>3115000</v>
      </c>
      <c r="DK16" s="300">
        <v>3.9486356340288922E-2</v>
      </c>
      <c r="DL16" s="300">
        <v>0.4</v>
      </c>
      <c r="DM16" s="300">
        <v>-0.2</v>
      </c>
      <c r="DN16" s="337">
        <v>-0.2</v>
      </c>
      <c r="DO16" s="1008"/>
      <c r="DP16" s="792">
        <v>0.05</v>
      </c>
      <c r="DQ16" s="978">
        <v>0.02</v>
      </c>
      <c r="DR16" s="978">
        <v>0.93</v>
      </c>
      <c r="DS16" s="703">
        <v>-3.9E-2</v>
      </c>
      <c r="DT16" s="296">
        <v>0.15</v>
      </c>
      <c r="DU16" s="296">
        <v>-0.2</v>
      </c>
      <c r="DV16" s="296">
        <v>-0.1</v>
      </c>
      <c r="DW16" s="296">
        <v>-0.1</v>
      </c>
      <c r="DX16" s="337">
        <v>-0.05</v>
      </c>
      <c r="DY16" s="337">
        <v>-0.05</v>
      </c>
      <c r="DZ16" s="296">
        <v>0.125</v>
      </c>
      <c r="EA16" s="296"/>
      <c r="EB16" s="297">
        <v>1</v>
      </c>
      <c r="EC16" s="298">
        <v>0.9</v>
      </c>
      <c r="ED16" s="298">
        <v>219.1</v>
      </c>
      <c r="EE16" s="117"/>
      <c r="EF16" s="879"/>
      <c r="EG16" s="879"/>
      <c r="EH16" s="278">
        <v>0.05</v>
      </c>
      <c r="EI16" s="278"/>
      <c r="EJ16" s="287">
        <v>0.95</v>
      </c>
      <c r="EK16" s="299">
        <v>1</v>
      </c>
      <c r="EL16" s="300">
        <v>0.05</v>
      </c>
      <c r="EM16" s="301">
        <v>0.95</v>
      </c>
      <c r="EN16" s="1040">
        <v>1</v>
      </c>
      <c r="EO16" s="1007">
        <v>8.9999999999999993E-3</v>
      </c>
      <c r="EP16" s="1007">
        <v>4.1000000000000002E-2</v>
      </c>
      <c r="EQ16" s="1007">
        <v>0.95</v>
      </c>
      <c r="ER16" s="1110"/>
      <c r="ES16" s="302">
        <v>0.76600000000000001</v>
      </c>
      <c r="ET16" s="236">
        <v>0.78</v>
      </c>
      <c r="EU16" s="236">
        <v>0.08</v>
      </c>
      <c r="EV16" s="236">
        <v>0.04</v>
      </c>
      <c r="EW16" s="236">
        <v>0.1</v>
      </c>
      <c r="EX16" s="324">
        <v>0.76500000000000001</v>
      </c>
      <c r="EY16" s="324">
        <v>0.72599999999999998</v>
      </c>
      <c r="EZ16" s="324">
        <v>0.85899999999999999</v>
      </c>
      <c r="FA16" s="324">
        <v>0.77700000000000002</v>
      </c>
      <c r="FB16" s="324">
        <v>0.69899999999999995</v>
      </c>
      <c r="FC16" s="306">
        <v>0.83399999999999996</v>
      </c>
      <c r="FD16" s="307">
        <v>0.77</v>
      </c>
      <c r="FE16" s="308">
        <v>0.04</v>
      </c>
      <c r="FF16" s="308">
        <v>6.4000000000000001E-2</v>
      </c>
      <c r="FG16" s="308">
        <v>0.126</v>
      </c>
      <c r="FH16" s="308">
        <v>0.93</v>
      </c>
      <c r="FI16" s="310">
        <v>0.88200000000000001</v>
      </c>
      <c r="FJ16" s="310">
        <v>0.73399999999999999</v>
      </c>
      <c r="FK16" s="307">
        <v>0.65</v>
      </c>
      <c r="FL16" s="308">
        <v>0.1</v>
      </c>
      <c r="FM16" s="308">
        <v>0.124</v>
      </c>
      <c r="FN16" s="308">
        <v>0.126</v>
      </c>
      <c r="FO16" s="235"/>
      <c r="FP16" s="303">
        <v>0.63300000000000001</v>
      </c>
      <c r="FQ16" s="303">
        <v>9.6000000000000002E-2</v>
      </c>
      <c r="FR16" s="303">
        <v>0.11799999999999999</v>
      </c>
      <c r="FS16" s="303">
        <v>0.153</v>
      </c>
      <c r="FT16" s="303">
        <v>0.55400000000000005</v>
      </c>
      <c r="FU16" s="303">
        <v>0.6</v>
      </c>
      <c r="FV16" s="303">
        <v>0.1</v>
      </c>
      <c r="FW16" s="303">
        <v>0.2</v>
      </c>
      <c r="FX16" s="236">
        <v>0.1</v>
      </c>
      <c r="FY16" s="303">
        <v>0.48299999999999998</v>
      </c>
      <c r="FZ16" s="236">
        <v>0.64900000000000002</v>
      </c>
      <c r="GA16" s="303">
        <v>7.0000000000000007E-2</v>
      </c>
      <c r="GB16" s="303">
        <v>6.0999999999999999E-2</v>
      </c>
      <c r="GC16" s="303">
        <v>0.22</v>
      </c>
      <c r="GD16" s="324">
        <v>0.75600000000000001</v>
      </c>
      <c r="GE16" s="303">
        <v>0.625</v>
      </c>
      <c r="GF16" s="303">
        <v>0.125</v>
      </c>
      <c r="GG16" s="303">
        <v>0.125</v>
      </c>
      <c r="GH16" s="303">
        <v>0.125</v>
      </c>
      <c r="GI16" s="324">
        <v>0.69799999999999995</v>
      </c>
      <c r="GJ16" s="309"/>
      <c r="GK16" s="352"/>
      <c r="GL16" s="352"/>
      <c r="GM16" s="310"/>
      <c r="GN16" s="310"/>
      <c r="GO16" s="310"/>
      <c r="GP16" s="352"/>
      <c r="GQ16" s="352"/>
      <c r="GR16" s="790"/>
      <c r="GS16" s="791"/>
      <c r="GT16" s="978"/>
      <c r="GU16" s="362">
        <v>143</v>
      </c>
      <c r="GV16" s="362">
        <v>283</v>
      </c>
      <c r="GW16" s="324">
        <v>0.5053003533568905</v>
      </c>
      <c r="GX16" s="324"/>
      <c r="GY16" s="360"/>
      <c r="GZ16" s="794"/>
      <c r="HA16" s="794"/>
      <c r="HB16" s="978"/>
      <c r="HC16" s="130"/>
      <c r="HD16" s="130"/>
      <c r="HE16" s="361"/>
      <c r="HF16" s="361"/>
      <c r="HG16" s="130"/>
      <c r="HH16" s="361"/>
      <c r="HI16" s="130"/>
      <c r="HJ16" s="793"/>
      <c r="HK16" s="794"/>
      <c r="HL16" s="781"/>
      <c r="HM16" s="362"/>
      <c r="HN16" s="362"/>
      <c r="HO16" s="128"/>
      <c r="HP16" s="128"/>
      <c r="HQ16" s="129"/>
      <c r="HR16" s="161"/>
      <c r="HS16" s="130"/>
      <c r="HT16" s="130"/>
      <c r="HU16" s="130"/>
      <c r="HV16" s="130"/>
      <c r="HW16" s="127"/>
      <c r="HX16" s="128"/>
      <c r="HY16" s="128"/>
      <c r="HZ16" s="128"/>
      <c r="IA16" s="128"/>
      <c r="IB16" s="161"/>
      <c r="IC16" s="130"/>
      <c r="ID16" s="130"/>
      <c r="IE16" s="130"/>
      <c r="IF16" s="130"/>
      <c r="IG16" s="127"/>
      <c r="IH16" s="128"/>
      <c r="II16" s="128"/>
      <c r="IJ16" s="128"/>
      <c r="IK16" s="128"/>
      <c r="IL16" s="127"/>
      <c r="IM16" s="128"/>
      <c r="IN16" s="128"/>
      <c r="IO16" s="128"/>
      <c r="IP16" s="129"/>
      <c r="IQ16" s="322"/>
      <c r="IR16" s="307"/>
      <c r="IS16" s="307"/>
      <c r="IT16" s="307"/>
      <c r="IU16" s="307"/>
      <c r="IV16" s="307"/>
      <c r="IW16" s="307"/>
      <c r="IX16" s="323"/>
      <c r="IY16" s="302"/>
      <c r="IZ16" s="324"/>
      <c r="JA16" s="324"/>
      <c r="JB16" s="324"/>
      <c r="JC16" s="324"/>
      <c r="JD16" s="302"/>
      <c r="JE16" s="324"/>
      <c r="JF16" s="324"/>
      <c r="JG16" s="324"/>
      <c r="JH16" s="360"/>
      <c r="JI16" s="325">
        <v>0</v>
      </c>
      <c r="JJ16" s="326">
        <v>2</v>
      </c>
      <c r="JK16" s="326">
        <v>3</v>
      </c>
      <c r="JL16" s="327">
        <v>3</v>
      </c>
      <c r="JM16" s="1082">
        <v>2.41E-2</v>
      </c>
      <c r="JN16" s="918">
        <v>0.04</v>
      </c>
      <c r="JO16" s="918">
        <v>0.04</v>
      </c>
      <c r="JP16" s="247">
        <v>0.7</v>
      </c>
      <c r="JQ16" s="330">
        <v>0.8</v>
      </c>
      <c r="JR16" s="330">
        <v>0.2</v>
      </c>
      <c r="JS16" s="328">
        <v>-4.0399999999999998E-2</v>
      </c>
      <c r="JT16" s="635"/>
      <c r="JU16" s="635"/>
      <c r="JV16" s="918">
        <v>-1.1299999999999999E-2</v>
      </c>
      <c r="JW16" s="635"/>
      <c r="JX16" s="329"/>
      <c r="JY16" s="329">
        <v>1.1000000000000001</v>
      </c>
      <c r="JZ16" s="329">
        <v>0.1</v>
      </c>
      <c r="KA16" s="329">
        <v>-6.1</v>
      </c>
      <c r="KB16" s="331">
        <v>-0.1</v>
      </c>
      <c r="KC16" s="332">
        <v>0.55600000000000005</v>
      </c>
      <c r="KD16" s="330">
        <v>0.75600000000000001</v>
      </c>
      <c r="KE16" s="330">
        <v>0.29399999999999993</v>
      </c>
      <c r="KF16" s="330">
        <v>0.05</v>
      </c>
      <c r="KG16" s="333">
        <v>0.65600000000000003</v>
      </c>
      <c r="KH16" s="328">
        <v>0.378</v>
      </c>
      <c r="KI16" s="329">
        <v>0.63</v>
      </c>
      <c r="KJ16" s="329">
        <v>0.41999999999999993</v>
      </c>
      <c r="KK16" s="329">
        <v>0.05</v>
      </c>
      <c r="KL16" s="331">
        <v>0.53</v>
      </c>
      <c r="KM16" s="332"/>
      <c r="KN16" s="728"/>
      <c r="KO16" s="728"/>
      <c r="KP16" s="330">
        <v>0.11799999999999999</v>
      </c>
      <c r="KQ16" s="728"/>
      <c r="KR16" s="728"/>
      <c r="KS16" s="334">
        <v>0.05</v>
      </c>
      <c r="KT16" s="334">
        <v>0.05</v>
      </c>
      <c r="KU16" s="334">
        <v>0.05</v>
      </c>
      <c r="KV16" s="334">
        <v>-0.05</v>
      </c>
      <c r="KW16" s="334">
        <v>-0.05</v>
      </c>
      <c r="KX16" s="334">
        <v>-0.05</v>
      </c>
      <c r="KY16" s="328">
        <v>0.72699999999999998</v>
      </c>
      <c r="KZ16" s="335">
        <v>0.55000000000000004</v>
      </c>
      <c r="LA16" s="335">
        <v>0.34999999999999987</v>
      </c>
      <c r="LB16" s="335">
        <v>0.05</v>
      </c>
      <c r="LC16" s="335">
        <v>0.1</v>
      </c>
      <c r="LD16" s="335">
        <v>0.05</v>
      </c>
      <c r="LE16" s="336">
        <v>0.45000000000000007</v>
      </c>
      <c r="LF16" s="332"/>
      <c r="LG16" s="330"/>
      <c r="LH16" s="333"/>
      <c r="LI16" s="119"/>
      <c r="LJ16" s="171">
        <v>6</v>
      </c>
      <c r="LK16" s="171">
        <v>2</v>
      </c>
      <c r="LL16" s="172">
        <v>8</v>
      </c>
      <c r="LM16" s="337"/>
      <c r="LN16" s="175">
        <v>0.8</v>
      </c>
      <c r="LO16" s="341">
        <v>0.2</v>
      </c>
      <c r="LP16" s="1048"/>
      <c r="LQ16" s="978">
        <v>0.6</v>
      </c>
      <c r="LR16" s="978">
        <v>0.25</v>
      </c>
      <c r="LS16" s="1003">
        <v>0.15</v>
      </c>
      <c r="LT16" s="174"/>
      <c r="LU16" s="259">
        <v>-0.1</v>
      </c>
      <c r="LV16" s="259">
        <v>-0.1</v>
      </c>
      <c r="LW16" s="259">
        <v>-0.1</v>
      </c>
      <c r="LX16" s="339"/>
      <c r="LY16" s="355"/>
      <c r="LZ16" s="340"/>
      <c r="MA16" s="174"/>
      <c r="MB16" s="354">
        <v>0.75</v>
      </c>
      <c r="MC16" s="175">
        <v>0.55000000000000004</v>
      </c>
      <c r="MD16" s="175">
        <v>0.1</v>
      </c>
      <c r="ME16" s="341">
        <v>0.35</v>
      </c>
      <c r="MF16" s="177"/>
      <c r="MG16" s="177">
        <v>0.8</v>
      </c>
      <c r="MH16" s="177">
        <v>0.6</v>
      </c>
      <c r="MI16" s="177">
        <v>0.1</v>
      </c>
      <c r="MJ16" s="338">
        <v>0.3</v>
      </c>
      <c r="MK16" s="178"/>
      <c r="ML16" s="179">
        <v>1.9</v>
      </c>
      <c r="MM16" s="180">
        <v>2.1</v>
      </c>
    </row>
    <row r="17" spans="1:351" s="151" customFormat="1" x14ac:dyDescent="0.2">
      <c r="A17" s="268">
        <v>42767</v>
      </c>
      <c r="B17" s="855">
        <v>2</v>
      </c>
      <c r="C17" s="858">
        <v>2017</v>
      </c>
      <c r="D17" s="967">
        <v>5900</v>
      </c>
      <c r="E17" s="968">
        <v>1030</v>
      </c>
      <c r="F17" s="968">
        <v>864</v>
      </c>
      <c r="G17" s="968">
        <v>2099</v>
      </c>
      <c r="H17" s="968">
        <v>1907</v>
      </c>
      <c r="I17" s="269"/>
      <c r="J17" s="106"/>
      <c r="K17" s="107"/>
      <c r="L17" s="107"/>
      <c r="M17" s="107"/>
      <c r="N17" s="107"/>
      <c r="O17" s="107"/>
      <c r="P17" s="107"/>
      <c r="Q17" s="108"/>
      <c r="R17" s="682"/>
      <c r="S17" s="187"/>
      <c r="T17" s="187"/>
      <c r="U17" s="187"/>
      <c r="V17" s="679"/>
      <c r="W17" s="106"/>
      <c r="X17" s="107"/>
      <c r="Y17" s="107"/>
      <c r="Z17" s="107"/>
      <c r="AA17" s="108"/>
      <c r="AB17" s="107"/>
      <c r="AC17" s="107"/>
      <c r="AD17" s="187"/>
      <c r="AE17" s="187"/>
      <c r="AF17" s="188"/>
      <c r="AG17" s="187"/>
      <c r="AH17" s="187"/>
      <c r="AI17" s="188"/>
      <c r="AJ17" s="187"/>
      <c r="AK17" s="187"/>
      <c r="AL17" s="188"/>
      <c r="AM17" s="187"/>
      <c r="AN17" s="187"/>
      <c r="AO17" s="270"/>
      <c r="AP17" s="271"/>
      <c r="AQ17" s="271"/>
      <c r="AR17" s="271"/>
      <c r="AS17" s="117">
        <v>0.28000000000000003</v>
      </c>
      <c r="AT17" s="117">
        <v>0.12</v>
      </c>
      <c r="AU17" s="272">
        <v>0.12</v>
      </c>
      <c r="AV17" s="270"/>
      <c r="AW17" s="271"/>
      <c r="AX17" s="271"/>
      <c r="AY17" s="271">
        <v>0.22</v>
      </c>
      <c r="AZ17" s="271">
        <v>0.1</v>
      </c>
      <c r="BA17" s="272">
        <v>0.1</v>
      </c>
      <c r="BB17" s="270"/>
      <c r="BC17" s="271"/>
      <c r="BD17" s="273"/>
      <c r="BE17" s="273"/>
      <c r="BF17" s="273">
        <v>5.0000000000000001E-3</v>
      </c>
      <c r="BG17" s="273">
        <v>2.5999999999999999E-3</v>
      </c>
      <c r="BH17" s="273">
        <v>2.3999999999999998E-3</v>
      </c>
      <c r="BI17" s="274"/>
      <c r="BJ17" s="270"/>
      <c r="BK17" s="271"/>
      <c r="BL17" s="273"/>
      <c r="BM17" s="273">
        <v>4.0000000000000001E-3</v>
      </c>
      <c r="BN17" s="273">
        <v>2E-3</v>
      </c>
      <c r="BO17" s="274">
        <v>1E-3</v>
      </c>
      <c r="BP17" s="273"/>
      <c r="BQ17" s="1021"/>
      <c r="BR17" s="1097">
        <v>0.5</v>
      </c>
      <c r="BS17" s="1021">
        <v>5</v>
      </c>
      <c r="BT17" s="275">
        <v>4.3799999999999999E-2</v>
      </c>
      <c r="BU17" s="276">
        <v>4.3443119144076565E-2</v>
      </c>
      <c r="BV17" s="276">
        <v>3.508619317655759E-2</v>
      </c>
      <c r="BW17" s="276">
        <v>2.3655043623531848E-2</v>
      </c>
      <c r="BX17" s="276">
        <v>6.1533013024036173E-2</v>
      </c>
      <c r="BY17" s="276">
        <v>0.04</v>
      </c>
      <c r="BZ17" s="277">
        <v>0.06</v>
      </c>
      <c r="CA17" s="780"/>
      <c r="CB17" s="781"/>
      <c r="CC17" s="781"/>
      <c r="CD17" s="781"/>
      <c r="CE17" s="978">
        <v>0.2</v>
      </c>
      <c r="CF17" s="978">
        <v>0.2</v>
      </c>
      <c r="CG17" s="978">
        <v>0.6</v>
      </c>
      <c r="CH17" s="781"/>
      <c r="CI17" s="781"/>
      <c r="CJ17" s="980"/>
      <c r="CK17" s="270"/>
      <c r="CL17" s="356">
        <v>0.8</v>
      </c>
      <c r="CM17" s="282">
        <v>0.2</v>
      </c>
      <c r="CN17" s="270"/>
      <c r="CO17" s="271"/>
      <c r="CP17" s="271"/>
      <c r="CQ17" s="295"/>
      <c r="CR17" s="295">
        <v>0.8</v>
      </c>
      <c r="CS17" s="295">
        <v>9.5000000000000001E-2</v>
      </c>
      <c r="CT17" s="295">
        <v>0.10499999999999998</v>
      </c>
      <c r="CU17" s="346"/>
      <c r="CV17" s="780"/>
      <c r="CW17" s="781"/>
      <c r="CX17" s="781"/>
      <c r="CY17" s="978">
        <v>1</v>
      </c>
      <c r="CZ17" s="978">
        <v>0.99099999999999999</v>
      </c>
      <c r="DA17" s="1003">
        <v>8.9999999999999993E-3</v>
      </c>
      <c r="DB17" s="160">
        <v>1</v>
      </c>
      <c r="DC17" s="347"/>
      <c r="DD17" s="348">
        <v>0</v>
      </c>
      <c r="DE17" s="348" t="s">
        <v>466</v>
      </c>
      <c r="DF17" s="348">
        <v>1500000</v>
      </c>
      <c r="DG17" s="348">
        <v>-500000</v>
      </c>
      <c r="DH17" s="348">
        <v>0</v>
      </c>
      <c r="DI17" s="357"/>
      <c r="DJ17" s="358">
        <v>3531000</v>
      </c>
      <c r="DK17" s="300" t="s">
        <v>466</v>
      </c>
      <c r="DL17" s="300">
        <v>0.4</v>
      </c>
      <c r="DM17" s="300">
        <v>-0.2</v>
      </c>
      <c r="DN17" s="337">
        <v>-0.2</v>
      </c>
      <c r="DO17" s="1008"/>
      <c r="DP17" s="792">
        <v>0.05</v>
      </c>
      <c r="DQ17" s="978">
        <v>0.02</v>
      </c>
      <c r="DR17" s="978">
        <v>0.93</v>
      </c>
      <c r="DS17" s="703">
        <v>-5.0000000000000001E-3</v>
      </c>
      <c r="DT17" s="296">
        <v>0.15</v>
      </c>
      <c r="DU17" s="296">
        <v>-0.2</v>
      </c>
      <c r="DV17" s="296">
        <v>-0.1</v>
      </c>
      <c r="DW17" s="296">
        <v>-0.1</v>
      </c>
      <c r="DX17" s="337">
        <v>-0.05</v>
      </c>
      <c r="DY17" s="337">
        <v>-0.05</v>
      </c>
      <c r="DZ17" s="296">
        <v>0.122</v>
      </c>
      <c r="EA17" s="296"/>
      <c r="EB17" s="297">
        <v>0</v>
      </c>
      <c r="EC17" s="298">
        <v>0.9</v>
      </c>
      <c r="ED17" s="298">
        <v>219.1</v>
      </c>
      <c r="EE17" s="117"/>
      <c r="EF17" s="879"/>
      <c r="EG17" s="879"/>
      <c r="EH17" s="278">
        <v>0.05</v>
      </c>
      <c r="EI17" s="278"/>
      <c r="EJ17" s="287">
        <v>0.95</v>
      </c>
      <c r="EK17" s="299">
        <v>1</v>
      </c>
      <c r="EL17" s="300">
        <v>0.05</v>
      </c>
      <c r="EM17" s="301">
        <v>0.95</v>
      </c>
      <c r="EN17" s="1040">
        <v>1</v>
      </c>
      <c r="EO17" s="1007">
        <v>8.9999999999999993E-3</v>
      </c>
      <c r="EP17" s="1007">
        <v>4.1000000000000002E-2</v>
      </c>
      <c r="EQ17" s="1007">
        <v>0.95</v>
      </c>
      <c r="ER17" s="1110"/>
      <c r="ES17" s="302">
        <v>0.79400000000000004</v>
      </c>
      <c r="ET17" s="236">
        <v>0.78</v>
      </c>
      <c r="EU17" s="236">
        <v>0.08</v>
      </c>
      <c r="EV17" s="236">
        <v>0.04</v>
      </c>
      <c r="EW17" s="236">
        <v>0.1</v>
      </c>
      <c r="EX17" s="324">
        <v>0.879</v>
      </c>
      <c r="EY17" s="324">
        <v>0.76800000000000002</v>
      </c>
      <c r="EZ17" s="324">
        <v>0.755</v>
      </c>
      <c r="FA17" s="324">
        <v>0.85099999999999998</v>
      </c>
      <c r="FB17" s="324">
        <v>0.79400000000000004</v>
      </c>
      <c r="FC17" s="322">
        <v>0.85</v>
      </c>
      <c r="FD17" s="307">
        <v>0.77</v>
      </c>
      <c r="FE17" s="308">
        <v>0.04</v>
      </c>
      <c r="FF17" s="308">
        <v>6.4000000000000001E-2</v>
      </c>
      <c r="FG17" s="308">
        <v>0.126</v>
      </c>
      <c r="FH17" s="307">
        <v>0.90200000000000002</v>
      </c>
      <c r="FI17" s="307">
        <v>0.93400000000000005</v>
      </c>
      <c r="FJ17" s="307">
        <v>0.76800000000000002</v>
      </c>
      <c r="FK17" s="307">
        <v>0.65</v>
      </c>
      <c r="FL17" s="308">
        <v>0.1</v>
      </c>
      <c r="FM17" s="308">
        <v>0.124</v>
      </c>
      <c r="FN17" s="308">
        <v>0.126</v>
      </c>
      <c r="FO17" s="302"/>
      <c r="FP17" s="303">
        <v>0.63300000000000001</v>
      </c>
      <c r="FQ17" s="303">
        <v>9.6000000000000002E-2</v>
      </c>
      <c r="FR17" s="303">
        <v>0.11799999999999999</v>
      </c>
      <c r="FS17" s="303">
        <v>0.153</v>
      </c>
      <c r="FT17" s="324">
        <v>0.54200000000000004</v>
      </c>
      <c r="FU17" s="303">
        <v>0.6</v>
      </c>
      <c r="FV17" s="303">
        <v>0.1</v>
      </c>
      <c r="FW17" s="303">
        <v>0.2</v>
      </c>
      <c r="FX17" s="236">
        <v>0.1</v>
      </c>
      <c r="FY17" s="324">
        <v>0.55100000000000005</v>
      </c>
      <c r="FZ17" s="236">
        <v>0.64900000000000002</v>
      </c>
      <c r="GA17" s="303">
        <v>7.0000000000000007E-2</v>
      </c>
      <c r="GB17" s="303">
        <v>6.0999999999999999E-2</v>
      </c>
      <c r="GC17" s="303">
        <v>0.22</v>
      </c>
      <c r="GD17" s="324">
        <v>0.86499999999999999</v>
      </c>
      <c r="GE17" s="303">
        <v>0.625</v>
      </c>
      <c r="GF17" s="303">
        <v>0.125</v>
      </c>
      <c r="GG17" s="303">
        <v>0.125</v>
      </c>
      <c r="GH17" s="303">
        <v>0.125</v>
      </c>
      <c r="GI17" s="324">
        <v>0.69299999999999995</v>
      </c>
      <c r="GJ17" s="309"/>
      <c r="GK17" s="352"/>
      <c r="GL17" s="352"/>
      <c r="GM17" s="310"/>
      <c r="GN17" s="310"/>
      <c r="GO17" s="310"/>
      <c r="GP17" s="352"/>
      <c r="GQ17" s="352"/>
      <c r="GR17" s="790"/>
      <c r="GS17" s="791"/>
      <c r="GT17" s="978"/>
      <c r="GU17" s="362">
        <v>153</v>
      </c>
      <c r="GV17" s="362">
        <v>284</v>
      </c>
      <c r="GW17" s="324">
        <v>0.53873239436619713</v>
      </c>
      <c r="GX17" s="324"/>
      <c r="GY17" s="360"/>
      <c r="GZ17" s="794"/>
      <c r="HA17" s="794"/>
      <c r="HB17" s="978"/>
      <c r="HC17" s="130"/>
      <c r="HD17" s="130"/>
      <c r="HE17" s="361"/>
      <c r="HF17" s="361"/>
      <c r="HG17" s="130"/>
      <c r="HH17" s="361"/>
      <c r="HI17" s="130"/>
      <c r="HJ17" s="793"/>
      <c r="HK17" s="794"/>
      <c r="HL17" s="781"/>
      <c r="HM17" s="362"/>
      <c r="HN17" s="362"/>
      <c r="HO17" s="128"/>
      <c r="HP17" s="128"/>
      <c r="HQ17" s="129"/>
      <c r="HR17" s="161"/>
      <c r="HS17" s="130"/>
      <c r="HT17" s="130"/>
      <c r="HU17" s="130"/>
      <c r="HV17" s="130"/>
      <c r="HW17" s="127"/>
      <c r="HX17" s="128"/>
      <c r="HY17" s="128"/>
      <c r="HZ17" s="128"/>
      <c r="IA17" s="128"/>
      <c r="IB17" s="161"/>
      <c r="IC17" s="130"/>
      <c r="ID17" s="130"/>
      <c r="IE17" s="130"/>
      <c r="IF17" s="130"/>
      <c r="IG17" s="127"/>
      <c r="IH17" s="128"/>
      <c r="II17" s="128"/>
      <c r="IJ17" s="128"/>
      <c r="IK17" s="128"/>
      <c r="IL17" s="127"/>
      <c r="IM17" s="128"/>
      <c r="IN17" s="128"/>
      <c r="IO17" s="128"/>
      <c r="IP17" s="129"/>
      <c r="IQ17" s="322"/>
      <c r="IR17" s="307"/>
      <c r="IS17" s="307"/>
      <c r="IT17" s="307"/>
      <c r="IU17" s="307"/>
      <c r="IV17" s="307"/>
      <c r="IW17" s="307"/>
      <c r="IX17" s="323"/>
      <c r="IY17" s="302"/>
      <c r="IZ17" s="324"/>
      <c r="JA17" s="324"/>
      <c r="JB17" s="324"/>
      <c r="JC17" s="324"/>
      <c r="JD17" s="302"/>
      <c r="JE17" s="324"/>
      <c r="JF17" s="324"/>
      <c r="JG17" s="324"/>
      <c r="JH17" s="360"/>
      <c r="JI17" s="325">
        <v>0</v>
      </c>
      <c r="JJ17" s="326">
        <v>2</v>
      </c>
      <c r="JK17" s="326">
        <v>3</v>
      </c>
      <c r="JL17" s="327">
        <v>3</v>
      </c>
      <c r="JM17" s="1082">
        <v>2E-3</v>
      </c>
      <c r="JN17" s="918">
        <v>0.04</v>
      </c>
      <c r="JO17" s="918">
        <v>0.04</v>
      </c>
      <c r="JP17" s="247">
        <v>0.7</v>
      </c>
      <c r="JQ17" s="330">
        <v>0.8</v>
      </c>
      <c r="JR17" s="330">
        <v>0.2</v>
      </c>
      <c r="JS17" s="328">
        <v>-0.15590000000000001</v>
      </c>
      <c r="JT17" s="635"/>
      <c r="JU17" s="635"/>
      <c r="JV17" s="918">
        <v>-2.7199999999999998E-2</v>
      </c>
      <c r="JW17" s="635"/>
      <c r="JX17" s="329"/>
      <c r="JY17" s="329">
        <v>1.1000000000000001</v>
      </c>
      <c r="JZ17" s="329">
        <v>0.1</v>
      </c>
      <c r="KA17" s="329">
        <v>-6.1</v>
      </c>
      <c r="KB17" s="331">
        <v>-0.1</v>
      </c>
      <c r="KC17" s="332">
        <v>0.59399999999999997</v>
      </c>
      <c r="KD17" s="330">
        <v>0.75600000000000001</v>
      </c>
      <c r="KE17" s="330">
        <v>0.29399999999999993</v>
      </c>
      <c r="KF17" s="330">
        <v>0.05</v>
      </c>
      <c r="KG17" s="333">
        <v>0.65600000000000003</v>
      </c>
      <c r="KH17" s="328">
        <v>0.56100000000000005</v>
      </c>
      <c r="KI17" s="329">
        <v>0.63</v>
      </c>
      <c r="KJ17" s="329">
        <v>0.41999999999999993</v>
      </c>
      <c r="KK17" s="329">
        <v>0.05</v>
      </c>
      <c r="KL17" s="331">
        <v>0.53</v>
      </c>
      <c r="KM17" s="332"/>
      <c r="KN17" s="728"/>
      <c r="KO17" s="728"/>
      <c r="KP17" s="330">
        <v>0.11310000000000001</v>
      </c>
      <c r="KQ17" s="728"/>
      <c r="KR17" s="728"/>
      <c r="KS17" s="334">
        <v>0.05</v>
      </c>
      <c r="KT17" s="334">
        <v>0.05</v>
      </c>
      <c r="KU17" s="334">
        <v>0.05</v>
      </c>
      <c r="KV17" s="334">
        <v>-0.05</v>
      </c>
      <c r="KW17" s="334">
        <v>-0.05</v>
      </c>
      <c r="KX17" s="334">
        <v>-0.05</v>
      </c>
      <c r="KY17" s="328">
        <v>0.58599999999999997</v>
      </c>
      <c r="KZ17" s="335">
        <v>0.55000000000000004</v>
      </c>
      <c r="LA17" s="335">
        <v>0.34999999999999987</v>
      </c>
      <c r="LB17" s="335">
        <v>0.05</v>
      </c>
      <c r="LC17" s="335">
        <v>0.1</v>
      </c>
      <c r="LD17" s="335">
        <v>0.05</v>
      </c>
      <c r="LE17" s="336">
        <v>0.45000000000000007</v>
      </c>
      <c r="LF17" s="332"/>
      <c r="LG17" s="330"/>
      <c r="LH17" s="333"/>
      <c r="LI17" s="119"/>
      <c r="LJ17" s="171">
        <v>6</v>
      </c>
      <c r="LK17" s="171">
        <v>2</v>
      </c>
      <c r="LL17" s="172">
        <v>8</v>
      </c>
      <c r="LM17" s="337"/>
      <c r="LN17" s="175">
        <v>0.8</v>
      </c>
      <c r="LO17" s="341">
        <v>0.2</v>
      </c>
      <c r="LP17" s="1048"/>
      <c r="LQ17" s="978">
        <v>0.6</v>
      </c>
      <c r="LR17" s="978">
        <v>0.25</v>
      </c>
      <c r="LS17" s="1003">
        <v>0.15</v>
      </c>
      <c r="LT17" s="174"/>
      <c r="LU17" s="259">
        <v>-0.1</v>
      </c>
      <c r="LV17" s="259">
        <v>-0.1</v>
      </c>
      <c r="LW17" s="259">
        <v>-0.1</v>
      </c>
      <c r="LX17" s="339"/>
      <c r="LY17" s="355"/>
      <c r="LZ17" s="340"/>
      <c r="MA17" s="174"/>
      <c r="MB17" s="354">
        <v>0.75</v>
      </c>
      <c r="MC17" s="175">
        <v>0.55000000000000004</v>
      </c>
      <c r="MD17" s="175">
        <v>0.1</v>
      </c>
      <c r="ME17" s="341">
        <v>0.35</v>
      </c>
      <c r="MF17" s="177"/>
      <c r="MG17" s="177">
        <v>0.8</v>
      </c>
      <c r="MH17" s="177">
        <v>0.6</v>
      </c>
      <c r="MI17" s="177">
        <v>0.1</v>
      </c>
      <c r="MJ17" s="338">
        <v>0.3</v>
      </c>
      <c r="MK17" s="178"/>
      <c r="ML17" s="179">
        <v>1.9</v>
      </c>
      <c r="MM17" s="180">
        <v>2.1</v>
      </c>
    </row>
    <row r="18" spans="1:351" s="151" customFormat="1" ht="13.5" thickBot="1" x14ac:dyDescent="0.25">
      <c r="A18" s="387">
        <v>42795</v>
      </c>
      <c r="B18" s="856">
        <v>3</v>
      </c>
      <c r="C18" s="859">
        <v>2017</v>
      </c>
      <c r="D18" s="967">
        <v>6664</v>
      </c>
      <c r="E18" s="968">
        <v>1150</v>
      </c>
      <c r="F18" s="968">
        <v>992</v>
      </c>
      <c r="G18" s="968">
        <v>2361</v>
      </c>
      <c r="H18" s="968">
        <v>2161</v>
      </c>
      <c r="I18" s="388"/>
      <c r="J18" s="103"/>
      <c r="K18" s="104"/>
      <c r="L18" s="104"/>
      <c r="M18" s="104"/>
      <c r="N18" s="107"/>
      <c r="O18" s="104"/>
      <c r="P18" s="104"/>
      <c r="Q18" s="105"/>
      <c r="R18" s="677"/>
      <c r="S18" s="389"/>
      <c r="T18" s="389"/>
      <c r="U18" s="389"/>
      <c r="V18" s="678"/>
      <c r="W18" s="103"/>
      <c r="X18" s="104"/>
      <c r="Y18" s="104"/>
      <c r="Z18" s="104"/>
      <c r="AA18" s="105"/>
      <c r="AB18" s="107"/>
      <c r="AC18" s="107"/>
      <c r="AD18" s="187"/>
      <c r="AE18" s="187"/>
      <c r="AF18" s="188"/>
      <c r="AG18" s="187"/>
      <c r="AH18" s="187"/>
      <c r="AI18" s="188"/>
      <c r="AJ18" s="187"/>
      <c r="AK18" s="187"/>
      <c r="AL18" s="188"/>
      <c r="AM18" s="187"/>
      <c r="AN18" s="187"/>
      <c r="AO18" s="761"/>
      <c r="AP18" s="762">
        <v>4</v>
      </c>
      <c r="AQ18" s="1075"/>
      <c r="AR18" s="762">
        <v>0.34</v>
      </c>
      <c r="AS18" s="762">
        <v>0.28000000000000003</v>
      </c>
      <c r="AT18" s="971">
        <v>0.12</v>
      </c>
      <c r="AU18" s="763">
        <v>0.12</v>
      </c>
      <c r="AV18" s="112"/>
      <c r="AW18" s="113">
        <v>1</v>
      </c>
      <c r="AX18" s="113">
        <v>0.09</v>
      </c>
      <c r="AY18" s="113">
        <v>0.22</v>
      </c>
      <c r="AZ18" s="113">
        <v>0.1</v>
      </c>
      <c r="BA18" s="114">
        <v>0.1</v>
      </c>
      <c r="BB18" s="116">
        <v>2</v>
      </c>
      <c r="BC18" s="117"/>
      <c r="BD18" s="276">
        <v>1.1000000000000001E-3</v>
      </c>
      <c r="BE18" s="276"/>
      <c r="BF18" s="276">
        <v>5.0000000000000001E-3</v>
      </c>
      <c r="BG18" s="276">
        <v>2.5999999999999999E-3</v>
      </c>
      <c r="BH18" s="276">
        <v>2.3999999999999998E-3</v>
      </c>
      <c r="BI18" s="277"/>
      <c r="BJ18" s="112">
        <v>0</v>
      </c>
      <c r="BK18" s="113"/>
      <c r="BL18" s="115">
        <v>0</v>
      </c>
      <c r="BM18" s="115">
        <v>4.0000000000000001E-3</v>
      </c>
      <c r="BN18" s="115">
        <v>2E-3</v>
      </c>
      <c r="BO18" s="390">
        <v>1E-3</v>
      </c>
      <c r="BP18" s="115"/>
      <c r="BQ18" s="1024"/>
      <c r="BR18" s="1095">
        <v>0.5</v>
      </c>
      <c r="BS18" s="879">
        <v>5</v>
      </c>
      <c r="BT18" s="391">
        <v>4.2999999999999997E-2</v>
      </c>
      <c r="BU18" s="392">
        <v>4.4299999999999999E-2</v>
      </c>
      <c r="BV18" s="392">
        <v>3.3799999999999997E-2</v>
      </c>
      <c r="BW18" s="392">
        <v>4.2200000000000001E-2</v>
      </c>
      <c r="BX18" s="392">
        <v>5.3499999999999999E-2</v>
      </c>
      <c r="BY18" s="392">
        <v>0.04</v>
      </c>
      <c r="BZ18" s="393">
        <v>0.06</v>
      </c>
      <c r="CA18" s="981"/>
      <c r="CB18" s="982"/>
      <c r="CC18" s="982"/>
      <c r="CD18" s="982"/>
      <c r="CE18" s="983">
        <v>0.2</v>
      </c>
      <c r="CF18" s="983">
        <v>0.2</v>
      </c>
      <c r="CG18" s="983">
        <v>0.6</v>
      </c>
      <c r="CH18" s="982"/>
      <c r="CI18" s="982"/>
      <c r="CJ18" s="984"/>
      <c r="CK18" s="395">
        <v>0.84</v>
      </c>
      <c r="CL18" s="396">
        <v>0.8</v>
      </c>
      <c r="CM18" s="397">
        <v>0.2</v>
      </c>
      <c r="CN18" s="109"/>
      <c r="CO18" s="110"/>
      <c r="CP18" s="110"/>
      <c r="CQ18" s="394">
        <v>0.88</v>
      </c>
      <c r="CR18" s="394">
        <v>0.9</v>
      </c>
      <c r="CS18" s="278">
        <v>9.5000000000000001E-2</v>
      </c>
      <c r="CT18" s="278">
        <v>5.0000000000000044E-3</v>
      </c>
      <c r="CU18" s="398">
        <v>0.92600000000000005</v>
      </c>
      <c r="CV18" s="981"/>
      <c r="CW18" s="982"/>
      <c r="CX18" s="982"/>
      <c r="CY18" s="983">
        <v>1</v>
      </c>
      <c r="CZ18" s="983">
        <v>0.99099999999999999</v>
      </c>
      <c r="DA18" s="1004">
        <v>8.9999999999999993E-3</v>
      </c>
      <c r="DB18" s="122">
        <v>1</v>
      </c>
      <c r="DC18" s="399">
        <v>0</v>
      </c>
      <c r="DD18" s="400">
        <v>0</v>
      </c>
      <c r="DE18" s="400">
        <v>0</v>
      </c>
      <c r="DF18" s="400">
        <v>1500000</v>
      </c>
      <c r="DG18" s="400">
        <v>-500000</v>
      </c>
      <c r="DH18" s="400">
        <v>0</v>
      </c>
      <c r="DI18" s="401">
        <v>3888000</v>
      </c>
      <c r="DJ18" s="402">
        <v>3952000</v>
      </c>
      <c r="DK18" s="403">
        <v>-1.6194331983805668E-2</v>
      </c>
      <c r="DL18" s="403">
        <v>0.4</v>
      </c>
      <c r="DM18" s="403">
        <v>-0.2</v>
      </c>
      <c r="DN18" s="404">
        <v>-0.2</v>
      </c>
      <c r="DO18" s="1009">
        <v>0.99</v>
      </c>
      <c r="DP18" s="1010">
        <v>0.05</v>
      </c>
      <c r="DQ18" s="983">
        <v>0.02</v>
      </c>
      <c r="DR18" s="983">
        <v>0.93</v>
      </c>
      <c r="DS18" s="704">
        <v>-0.04</v>
      </c>
      <c r="DT18" s="406">
        <v>0.15</v>
      </c>
      <c r="DU18" s="406">
        <v>-0.2</v>
      </c>
      <c r="DV18" s="406">
        <v>-0.1</v>
      </c>
      <c r="DW18" s="406">
        <v>-0.1</v>
      </c>
      <c r="DX18" s="404">
        <v>-0.05</v>
      </c>
      <c r="DY18" s="404">
        <v>-0.05</v>
      </c>
      <c r="DZ18" s="406">
        <v>0.13200000000000001</v>
      </c>
      <c r="EA18" s="406"/>
      <c r="EB18" s="407">
        <v>0</v>
      </c>
      <c r="EC18" s="408">
        <v>0.9</v>
      </c>
      <c r="ED18" s="408">
        <v>219.1</v>
      </c>
      <c r="EE18" s="110"/>
      <c r="EF18" s="880"/>
      <c r="EG18" s="880"/>
      <c r="EH18" s="394">
        <v>0.05</v>
      </c>
      <c r="EI18" s="394"/>
      <c r="EJ18" s="409">
        <v>0.95</v>
      </c>
      <c r="EK18" s="410">
        <v>1</v>
      </c>
      <c r="EL18" s="403">
        <v>0.05</v>
      </c>
      <c r="EM18" s="411">
        <v>0.95</v>
      </c>
      <c r="EN18" s="1042">
        <v>1</v>
      </c>
      <c r="EO18" s="1043">
        <v>8.9999999999999993E-3</v>
      </c>
      <c r="EP18" s="1043">
        <v>4.1000000000000002E-2</v>
      </c>
      <c r="EQ18" s="1043">
        <v>0.95</v>
      </c>
      <c r="ER18" s="1111"/>
      <c r="ES18" s="412">
        <v>0.71899999999999997</v>
      </c>
      <c r="ET18" s="413">
        <v>0.78</v>
      </c>
      <c r="EU18" s="413">
        <v>0.08</v>
      </c>
      <c r="EV18" s="413">
        <v>0.04</v>
      </c>
      <c r="EW18" s="413">
        <v>0.1</v>
      </c>
      <c r="EX18" s="414">
        <v>0.85899999999999999</v>
      </c>
      <c r="EY18" s="414">
        <v>0.77600000000000002</v>
      </c>
      <c r="EZ18" s="414">
        <v>0.73899999999999999</v>
      </c>
      <c r="FA18" s="414">
        <v>0.68</v>
      </c>
      <c r="FB18" s="414">
        <v>0.65900000000000003</v>
      </c>
      <c r="FC18" s="415">
        <v>0.82799999999999996</v>
      </c>
      <c r="FD18" s="416">
        <v>0.77</v>
      </c>
      <c r="FE18" s="417">
        <v>0.04</v>
      </c>
      <c r="FF18" s="417">
        <v>6.4000000000000001E-2</v>
      </c>
      <c r="FG18" s="417">
        <v>0.126</v>
      </c>
      <c r="FH18" s="416">
        <v>0.879</v>
      </c>
      <c r="FI18" s="416">
        <v>0.89400000000000002</v>
      </c>
      <c r="FJ18" s="416">
        <v>0.754</v>
      </c>
      <c r="FK18" s="416">
        <v>0.65</v>
      </c>
      <c r="FL18" s="417">
        <v>0.1</v>
      </c>
      <c r="FM18" s="417">
        <v>0.124</v>
      </c>
      <c r="FN18" s="417">
        <v>0.126</v>
      </c>
      <c r="FO18" s="412"/>
      <c r="FP18" s="418">
        <v>0.63300000000000001</v>
      </c>
      <c r="FQ18" s="418">
        <v>9.6000000000000002E-2</v>
      </c>
      <c r="FR18" s="418">
        <v>0.11799999999999999</v>
      </c>
      <c r="FS18" s="418">
        <v>0.153</v>
      </c>
      <c r="FT18" s="414">
        <v>0.5</v>
      </c>
      <c r="FU18" s="418">
        <v>0.6</v>
      </c>
      <c r="FV18" s="418">
        <v>0.1</v>
      </c>
      <c r="FW18" s="418">
        <v>0.2</v>
      </c>
      <c r="FX18" s="413">
        <v>0.1</v>
      </c>
      <c r="FY18" s="414">
        <v>0.53700000000000003</v>
      </c>
      <c r="FZ18" s="413">
        <v>0.64900000000000002</v>
      </c>
      <c r="GA18" s="418">
        <v>7.0000000000000007E-2</v>
      </c>
      <c r="GB18" s="418">
        <v>6.0999999999999999E-2</v>
      </c>
      <c r="GC18" s="418">
        <v>0.22</v>
      </c>
      <c r="GD18" s="414">
        <v>0.77700000000000002</v>
      </c>
      <c r="GE18" s="418">
        <v>0.625</v>
      </c>
      <c r="GF18" s="418">
        <v>0.125</v>
      </c>
      <c r="GG18" s="418">
        <v>0.125</v>
      </c>
      <c r="GH18" s="418">
        <v>0.125</v>
      </c>
      <c r="GI18" s="414">
        <v>0.80100000000000005</v>
      </c>
      <c r="GJ18" s="419"/>
      <c r="GK18" s="892"/>
      <c r="GL18" s="892"/>
      <c r="GM18" s="420"/>
      <c r="GN18" s="420"/>
      <c r="GO18" s="420"/>
      <c r="GP18" s="892"/>
      <c r="GQ18" s="892"/>
      <c r="GR18" s="1031"/>
      <c r="GS18" s="1032"/>
      <c r="GT18" s="983"/>
      <c r="GU18" s="131">
        <v>158</v>
      </c>
      <c r="GV18" s="131">
        <v>297</v>
      </c>
      <c r="GW18" s="414">
        <v>0.53198653198653201</v>
      </c>
      <c r="GX18" s="422"/>
      <c r="GY18" s="424"/>
      <c r="GZ18" s="1037"/>
      <c r="HA18" s="1037"/>
      <c r="HB18" s="789"/>
      <c r="HC18" s="735"/>
      <c r="HD18" s="735"/>
      <c r="HE18" s="732"/>
      <c r="HF18" s="732"/>
      <c r="HG18" s="735"/>
      <c r="HH18" s="733"/>
      <c r="HI18" s="735"/>
      <c r="HJ18" s="797"/>
      <c r="HK18" s="798"/>
      <c r="HL18" s="799"/>
      <c r="HM18" s="421"/>
      <c r="HN18" s="421"/>
      <c r="HO18" s="423"/>
      <c r="HP18" s="422"/>
      <c r="HQ18" s="424"/>
      <c r="HR18" s="565"/>
      <c r="HS18" s="562"/>
      <c r="HT18" s="562"/>
      <c r="HU18" s="562"/>
      <c r="HV18" s="562"/>
      <c r="HW18" s="566"/>
      <c r="HX18" s="381"/>
      <c r="HY18" s="381"/>
      <c r="HZ18" s="381"/>
      <c r="IA18" s="381"/>
      <c r="IB18" s="869"/>
      <c r="IC18" s="563"/>
      <c r="ID18" s="563"/>
      <c r="IE18" s="563"/>
      <c r="IF18" s="563"/>
      <c r="IG18" s="127"/>
      <c r="IH18" s="128"/>
      <c r="II18" s="128"/>
      <c r="IJ18" s="128"/>
      <c r="IK18" s="128"/>
      <c r="IL18" s="123"/>
      <c r="IM18" s="124"/>
      <c r="IN18" s="124"/>
      <c r="IO18" s="124"/>
      <c r="IP18" s="874"/>
      <c r="IQ18" s="322"/>
      <c r="IR18" s="307"/>
      <c r="IS18" s="307"/>
      <c r="IT18" s="307"/>
      <c r="IU18" s="307"/>
      <c r="IV18" s="307"/>
      <c r="IW18" s="307"/>
      <c r="IX18" s="323"/>
      <c r="IY18" s="302"/>
      <c r="IZ18" s="324"/>
      <c r="JA18" s="324"/>
      <c r="JB18" s="324"/>
      <c r="JC18" s="324"/>
      <c r="JD18" s="302"/>
      <c r="JE18" s="324"/>
      <c r="JF18" s="324"/>
      <c r="JG18" s="324"/>
      <c r="JH18" s="360"/>
      <c r="JI18" s="429">
        <v>0</v>
      </c>
      <c r="JJ18" s="430">
        <v>2</v>
      </c>
      <c r="JK18" s="430">
        <v>3</v>
      </c>
      <c r="JL18" s="431">
        <v>3</v>
      </c>
      <c r="JM18" s="1080">
        <v>2.0899999999999998E-2</v>
      </c>
      <c r="JN18" s="916">
        <v>0.04</v>
      </c>
      <c r="JO18" s="916">
        <v>0.04</v>
      </c>
      <c r="JP18" s="434">
        <v>0.92</v>
      </c>
      <c r="JQ18" s="435">
        <v>0.8</v>
      </c>
      <c r="JR18" s="435">
        <v>0.2</v>
      </c>
      <c r="JS18" s="432">
        <v>-0.15</v>
      </c>
      <c r="JT18" s="641"/>
      <c r="JU18" s="641"/>
      <c r="JV18" s="916">
        <v>2.9700000000000001E-2</v>
      </c>
      <c r="JW18" s="641"/>
      <c r="JX18" s="433"/>
      <c r="JY18" s="329">
        <v>1.1000000000000001</v>
      </c>
      <c r="JZ18" s="329">
        <v>0.1</v>
      </c>
      <c r="KA18" s="329">
        <v>-6.1</v>
      </c>
      <c r="KB18" s="436">
        <v>-0.1</v>
      </c>
      <c r="KC18" s="437">
        <v>0.68379999999999996</v>
      </c>
      <c r="KD18" s="435">
        <v>0.75600000000000001</v>
      </c>
      <c r="KE18" s="435">
        <v>0.29399999999999993</v>
      </c>
      <c r="KF18" s="435">
        <v>0.05</v>
      </c>
      <c r="KG18" s="438">
        <v>0.65600000000000003</v>
      </c>
      <c r="KH18" s="432">
        <v>0.74919999999999998</v>
      </c>
      <c r="KI18" s="433">
        <v>0.63</v>
      </c>
      <c r="KJ18" s="433">
        <v>0.41999999999999993</v>
      </c>
      <c r="KK18" s="433">
        <v>0.05</v>
      </c>
      <c r="KL18" s="436">
        <v>0.53</v>
      </c>
      <c r="KM18" s="437"/>
      <c r="KN18" s="726"/>
      <c r="KO18" s="726"/>
      <c r="KP18" s="435">
        <v>0.10100000000000001</v>
      </c>
      <c r="KQ18" s="726"/>
      <c r="KR18" s="726"/>
      <c r="KS18" s="439">
        <v>0.05</v>
      </c>
      <c r="KT18" s="439">
        <v>0.05</v>
      </c>
      <c r="KU18" s="439">
        <v>0.05</v>
      </c>
      <c r="KV18" s="439">
        <v>-0.05</v>
      </c>
      <c r="KW18" s="439">
        <v>-0.05</v>
      </c>
      <c r="KX18" s="439">
        <v>-0.05</v>
      </c>
      <c r="KY18" s="432">
        <v>0.59130000000000005</v>
      </c>
      <c r="KZ18" s="440">
        <v>0.55000000000000004</v>
      </c>
      <c r="LA18" s="440">
        <v>0.34999999999999987</v>
      </c>
      <c r="LB18" s="440">
        <v>0.05</v>
      </c>
      <c r="LC18" s="440">
        <v>0.1</v>
      </c>
      <c r="LD18" s="440">
        <v>0.05</v>
      </c>
      <c r="LE18" s="441">
        <v>0.45000000000000007</v>
      </c>
      <c r="LF18" s="437"/>
      <c r="LG18" s="435"/>
      <c r="LH18" s="438"/>
      <c r="LI18" s="138">
        <v>14</v>
      </c>
      <c r="LJ18" s="171">
        <v>6</v>
      </c>
      <c r="LK18" s="171">
        <v>2</v>
      </c>
      <c r="LL18" s="172">
        <v>8</v>
      </c>
      <c r="LM18" s="145">
        <v>1</v>
      </c>
      <c r="LN18" s="175">
        <v>0.8</v>
      </c>
      <c r="LO18" s="341">
        <v>0.2</v>
      </c>
      <c r="LP18" s="1049">
        <v>0</v>
      </c>
      <c r="LQ18" s="983">
        <v>0.6</v>
      </c>
      <c r="LR18" s="983">
        <v>0.25</v>
      </c>
      <c r="LS18" s="1004">
        <v>0.15</v>
      </c>
      <c r="LT18" s="144">
        <v>0.54086132075471693</v>
      </c>
      <c r="LU18" s="644">
        <v>-0.1</v>
      </c>
      <c r="LV18" s="644">
        <v>-0.1</v>
      </c>
      <c r="LW18" s="644">
        <v>-0.1</v>
      </c>
      <c r="LX18" s="444"/>
      <c r="LY18" s="445"/>
      <c r="LZ18" s="446"/>
      <c r="MA18" s="144">
        <v>0.81</v>
      </c>
      <c r="MB18" s="644">
        <v>0.75</v>
      </c>
      <c r="MC18" s="145">
        <v>0.55000000000000004</v>
      </c>
      <c r="MD18" s="145">
        <v>0.1</v>
      </c>
      <c r="ME18" s="442">
        <v>0.35</v>
      </c>
      <c r="MF18" s="147">
        <v>0.94</v>
      </c>
      <c r="MG18" s="147">
        <v>0.8</v>
      </c>
      <c r="MH18" s="147">
        <v>0.6</v>
      </c>
      <c r="MI18" s="147">
        <v>0.1</v>
      </c>
      <c r="MJ18" s="443">
        <v>0.3</v>
      </c>
      <c r="MK18" s="148">
        <v>1</v>
      </c>
      <c r="ML18" s="149">
        <v>1.9</v>
      </c>
      <c r="MM18" s="150">
        <v>2.1</v>
      </c>
    </row>
    <row r="19" spans="1:351" x14ac:dyDescent="0.2">
      <c r="A19" s="181">
        <v>42826</v>
      </c>
      <c r="B19" s="854">
        <v>4</v>
      </c>
      <c r="C19" s="853">
        <v>2017</v>
      </c>
      <c r="D19" s="967">
        <v>5266</v>
      </c>
      <c r="E19" s="965">
        <v>1049</v>
      </c>
      <c r="F19" s="965">
        <v>735</v>
      </c>
      <c r="G19" s="965">
        <v>1768</v>
      </c>
      <c r="H19" s="965">
        <v>1714</v>
      </c>
      <c r="I19" s="448"/>
      <c r="J19" s="449"/>
      <c r="K19" s="450"/>
      <c r="L19" s="451">
        <v>8</v>
      </c>
      <c r="M19" s="452">
        <v>1.5191796429927839E-3</v>
      </c>
      <c r="N19" s="505">
        <v>1.01810127032099E-3</v>
      </c>
      <c r="O19" s="453">
        <v>1E-3</v>
      </c>
      <c r="P19" s="453">
        <v>5.0000000000000001E-4</v>
      </c>
      <c r="Q19" s="454">
        <v>5.0000000000000001E-4</v>
      </c>
      <c r="R19" s="455"/>
      <c r="S19" s="456">
        <v>0.8</v>
      </c>
      <c r="T19" s="457">
        <v>0.25</v>
      </c>
      <c r="U19" s="457">
        <v>0.15</v>
      </c>
      <c r="V19" s="457">
        <v>0.6</v>
      </c>
      <c r="W19" s="449"/>
      <c r="X19" s="458">
        <v>0.33</v>
      </c>
      <c r="Y19" s="458">
        <v>0.25</v>
      </c>
      <c r="Z19" s="458">
        <v>0.15</v>
      </c>
      <c r="AA19" s="459">
        <v>0.6</v>
      </c>
      <c r="AB19" s="458"/>
      <c r="AC19" s="458"/>
      <c r="AD19" s="460"/>
      <c r="AE19" s="461"/>
      <c r="AF19" s="462"/>
      <c r="AG19" s="461"/>
      <c r="AH19" s="461"/>
      <c r="AI19" s="462"/>
      <c r="AJ19" s="461"/>
      <c r="AK19" s="461"/>
      <c r="AL19" s="462"/>
      <c r="AM19" s="463">
        <v>0</v>
      </c>
      <c r="AN19" s="464">
        <v>1</v>
      </c>
      <c r="AO19" s="518"/>
      <c r="AP19" s="519"/>
      <c r="AQ19" s="519"/>
      <c r="AR19" s="519"/>
      <c r="AS19" s="117">
        <v>0.28000000000000003</v>
      </c>
      <c r="AT19" s="117">
        <v>0.12</v>
      </c>
      <c r="AU19" s="272">
        <v>0.12</v>
      </c>
      <c r="AV19" s="465"/>
      <c r="AW19" s="466"/>
      <c r="AX19" s="466"/>
      <c r="AY19" s="466">
        <v>0.22</v>
      </c>
      <c r="AZ19" s="190">
        <v>0.1</v>
      </c>
      <c r="BA19" s="191">
        <v>0.1</v>
      </c>
      <c r="BB19" s="465"/>
      <c r="BC19" s="466"/>
      <c r="BD19" s="467"/>
      <c r="BE19" s="192"/>
      <c r="BF19" s="192">
        <v>5.0000000000000001E-3</v>
      </c>
      <c r="BG19" s="192">
        <v>2.5999999999999999E-3</v>
      </c>
      <c r="BH19" s="192">
        <v>2.3999999999999998E-3</v>
      </c>
      <c r="BI19" s="193"/>
      <c r="BJ19" s="465"/>
      <c r="BK19" s="466"/>
      <c r="BL19" s="467"/>
      <c r="BM19" s="192">
        <v>4.0000000000000001E-3</v>
      </c>
      <c r="BN19" s="192">
        <v>2E-3</v>
      </c>
      <c r="BO19" s="193">
        <v>1E-3</v>
      </c>
      <c r="BP19" s="192"/>
      <c r="BQ19" s="1022"/>
      <c r="BR19" s="1096">
        <v>0.5</v>
      </c>
      <c r="BS19" s="1022">
        <v>5</v>
      </c>
      <c r="BT19" s="468">
        <v>4.0300000000000002E-2</v>
      </c>
      <c r="BU19" s="993">
        <v>4.1214001685518163E-2</v>
      </c>
      <c r="BV19" s="993">
        <v>3.727125806807801E-2</v>
      </c>
      <c r="BW19" s="993">
        <v>3.9295267552421305E-2</v>
      </c>
      <c r="BX19" s="993">
        <v>4.5845030509840852E-2</v>
      </c>
      <c r="BY19" s="195">
        <v>0.04</v>
      </c>
      <c r="BZ19" s="195">
        <v>0.06</v>
      </c>
      <c r="CA19" s="813"/>
      <c r="CB19" s="814"/>
      <c r="CC19" s="814"/>
      <c r="CD19" s="814"/>
      <c r="CE19" s="975">
        <v>0.2</v>
      </c>
      <c r="CF19" s="975">
        <v>0.2</v>
      </c>
      <c r="CG19" s="975">
        <v>0.6</v>
      </c>
      <c r="CH19" s="814"/>
      <c r="CI19" s="814"/>
      <c r="CJ19" s="985"/>
      <c r="CK19" s="713">
        <v>0.81359999999999999</v>
      </c>
      <c r="CL19" s="469">
        <v>0.8</v>
      </c>
      <c r="CM19" s="470">
        <v>0.2</v>
      </c>
      <c r="CN19" s="465"/>
      <c r="CO19" s="466"/>
      <c r="CP19" s="466"/>
      <c r="CQ19" s="471"/>
      <c r="CR19" s="201">
        <v>0.05</v>
      </c>
      <c r="CS19" s="201">
        <v>9.5000000000000001E-2</v>
      </c>
      <c r="CT19" s="201">
        <v>0.85499999999999998</v>
      </c>
      <c r="CU19" s="472"/>
      <c r="CV19" s="813"/>
      <c r="CW19" s="814"/>
      <c r="CX19" s="814"/>
      <c r="CY19" s="975">
        <v>1</v>
      </c>
      <c r="CZ19" s="975">
        <v>0.99099999999999999</v>
      </c>
      <c r="DA19" s="999">
        <v>8.9999999999999993E-3</v>
      </c>
      <c r="DB19" s="203"/>
      <c r="DC19" s="473">
        <v>1071000</v>
      </c>
      <c r="DD19" s="474"/>
      <c r="DE19" s="291">
        <v>1071000</v>
      </c>
      <c r="DF19" s="291">
        <v>1500000</v>
      </c>
      <c r="DG19" s="291">
        <v>-500000</v>
      </c>
      <c r="DH19" s="475">
        <v>0</v>
      </c>
      <c r="DI19" s="476"/>
      <c r="DJ19" s="477"/>
      <c r="DK19" s="294" t="s">
        <v>466</v>
      </c>
      <c r="DL19" s="294">
        <v>0.4</v>
      </c>
      <c r="DM19" s="294">
        <v>-0.2</v>
      </c>
      <c r="DN19" s="478">
        <v>-0.2</v>
      </c>
      <c r="DO19" s="1005"/>
      <c r="DP19" s="1006">
        <v>0.05</v>
      </c>
      <c r="DQ19" s="975">
        <v>0.02</v>
      </c>
      <c r="DR19" s="975">
        <v>0.93</v>
      </c>
      <c r="DS19" s="702">
        <v>-0.11899999999999999</v>
      </c>
      <c r="DT19" s="209">
        <v>0.15</v>
      </c>
      <c r="DU19" s="209">
        <v>-0.2</v>
      </c>
      <c r="DV19" s="209">
        <v>-0.1</v>
      </c>
      <c r="DW19" s="209">
        <v>-0.1</v>
      </c>
      <c r="DX19" s="479">
        <v>-0.05</v>
      </c>
      <c r="DY19" s="479">
        <v>-0.05</v>
      </c>
      <c r="DZ19" s="209">
        <v>-3.0000000000000001E-3</v>
      </c>
      <c r="EA19" s="209">
        <v>0</v>
      </c>
      <c r="EB19" s="211">
        <v>1</v>
      </c>
      <c r="EC19" s="212">
        <v>0.9</v>
      </c>
      <c r="ED19" s="212">
        <v>219.1</v>
      </c>
      <c r="EE19" s="480">
        <v>1</v>
      </c>
      <c r="EF19" s="881"/>
      <c r="EG19" s="881"/>
      <c r="EH19" s="480">
        <v>0.05</v>
      </c>
      <c r="EI19" s="480"/>
      <c r="EJ19" s="213">
        <v>0.95</v>
      </c>
      <c r="EK19" s="214">
        <v>1</v>
      </c>
      <c r="EL19" s="215">
        <v>0.05</v>
      </c>
      <c r="EM19" s="216">
        <v>0.95</v>
      </c>
      <c r="EN19" s="1038">
        <v>1</v>
      </c>
      <c r="EO19" s="1006">
        <v>8.9999999999999993E-3</v>
      </c>
      <c r="EP19" s="1006">
        <v>4.1000000000000002E-2</v>
      </c>
      <c r="EQ19" s="1039">
        <v>0.95</v>
      </c>
      <c r="ER19" s="224"/>
      <c r="ES19" s="481">
        <v>0.68200000000000005</v>
      </c>
      <c r="ET19" s="218">
        <v>0.78</v>
      </c>
      <c r="EU19" s="218">
        <v>0.08</v>
      </c>
      <c r="EV19" s="218">
        <v>0.04</v>
      </c>
      <c r="EW19" s="218">
        <v>0.1</v>
      </c>
      <c r="EX19" s="482">
        <v>0.76</v>
      </c>
      <c r="EY19" s="482">
        <v>0.63400000000000001</v>
      </c>
      <c r="EZ19" s="482">
        <v>0.65100000000000002</v>
      </c>
      <c r="FA19" s="482">
        <v>0.79200000000000004</v>
      </c>
      <c r="FB19" s="482">
        <v>0.57499999999999996</v>
      </c>
      <c r="FC19" s="483">
        <v>0.81299999999999994</v>
      </c>
      <c r="FD19" s="221">
        <v>0.77</v>
      </c>
      <c r="FE19" s="222">
        <v>0.04</v>
      </c>
      <c r="FF19" s="222">
        <v>6.4000000000000001E-2</v>
      </c>
      <c r="FG19" s="222">
        <v>0.126</v>
      </c>
      <c r="FH19" s="484">
        <v>0.92300000000000004</v>
      </c>
      <c r="FI19" s="484">
        <v>0.78600000000000003</v>
      </c>
      <c r="FJ19" s="484">
        <v>0.74099999999999999</v>
      </c>
      <c r="FK19" s="221">
        <v>0.65</v>
      </c>
      <c r="FL19" s="222">
        <v>0.1</v>
      </c>
      <c r="FM19" s="222">
        <v>0.124</v>
      </c>
      <c r="FN19" s="222">
        <v>0.126</v>
      </c>
      <c r="FO19" s="223">
        <v>0.68400000000000005</v>
      </c>
      <c r="FP19" s="224">
        <v>0.63300000000000001</v>
      </c>
      <c r="FQ19" s="224">
        <v>9.6000000000000002E-2</v>
      </c>
      <c r="FR19" s="224">
        <v>0.11799999999999999</v>
      </c>
      <c r="FS19" s="224">
        <v>0.153</v>
      </c>
      <c r="FT19" s="482">
        <v>0.52300000000000002</v>
      </c>
      <c r="FU19" s="224">
        <v>0.6</v>
      </c>
      <c r="FV19" s="224">
        <v>0.1</v>
      </c>
      <c r="FW19" s="224">
        <v>0.2</v>
      </c>
      <c r="FX19" s="218">
        <v>0.1</v>
      </c>
      <c r="FY19" s="482">
        <v>0.69099999999999995</v>
      </c>
      <c r="FZ19" s="218">
        <v>0.64900000000000002</v>
      </c>
      <c r="GA19" s="224">
        <v>7.0000000000000007E-2</v>
      </c>
      <c r="GB19" s="224">
        <v>6.0999999999999999E-2</v>
      </c>
      <c r="GC19" s="224">
        <v>0.22</v>
      </c>
      <c r="GD19" s="482">
        <v>0.71099999999999997</v>
      </c>
      <c r="GE19" s="224">
        <v>0.625</v>
      </c>
      <c r="GF19" s="224">
        <v>0.125</v>
      </c>
      <c r="GG19" s="224">
        <v>0.125</v>
      </c>
      <c r="GH19" s="224">
        <v>0.125</v>
      </c>
      <c r="GI19" s="482">
        <v>0.79600000000000004</v>
      </c>
      <c r="GJ19" s="225">
        <v>1</v>
      </c>
      <c r="GK19" s="891"/>
      <c r="GL19" s="891"/>
      <c r="GM19" s="226">
        <v>0.9</v>
      </c>
      <c r="GN19" s="226">
        <v>0.1</v>
      </c>
      <c r="GO19" s="226">
        <v>1</v>
      </c>
      <c r="GP19" s="891"/>
      <c r="GQ19" s="893"/>
      <c r="GR19" s="790">
        <v>133</v>
      </c>
      <c r="GS19" s="791">
        <v>262</v>
      </c>
      <c r="GT19" s="1033">
        <v>0.50763358778625955</v>
      </c>
      <c r="GU19" s="564">
        <v>120</v>
      </c>
      <c r="GV19" s="564">
        <v>233</v>
      </c>
      <c r="GW19" s="324">
        <v>0.51502145922746778</v>
      </c>
      <c r="GX19" s="528"/>
      <c r="GY19" s="531"/>
      <c r="GZ19" s="811">
        <v>10</v>
      </c>
      <c r="HA19" s="812">
        <v>60</v>
      </c>
      <c r="HB19" s="1034">
        <v>0.14285714285714285</v>
      </c>
      <c r="HC19" s="488"/>
      <c r="HD19" s="488"/>
      <c r="HE19" s="734">
        <v>7</v>
      </c>
      <c r="HF19" s="734">
        <v>62</v>
      </c>
      <c r="HG19" s="736">
        <v>0.11290322580645161</v>
      </c>
      <c r="HH19" s="734">
        <v>5</v>
      </c>
      <c r="HI19" s="493">
        <v>0.17910447761194029</v>
      </c>
      <c r="HJ19" s="800">
        <v>3</v>
      </c>
      <c r="HK19" s="801">
        <v>66</v>
      </c>
      <c r="HL19" s="802">
        <v>4.3478260869565216E-2</v>
      </c>
      <c r="HM19" s="489">
        <v>3</v>
      </c>
      <c r="HN19" s="489">
        <v>69</v>
      </c>
      <c r="HO19" s="490">
        <v>4.3478260869565216E-2</v>
      </c>
      <c r="HP19" s="490"/>
      <c r="HQ19" s="490"/>
      <c r="HR19" s="491">
        <v>0.1111111111111111</v>
      </c>
      <c r="HS19" s="734">
        <v>14</v>
      </c>
      <c r="HT19" s="734">
        <v>126</v>
      </c>
      <c r="HU19" s="492"/>
      <c r="HV19" s="492"/>
      <c r="HW19" s="865">
        <v>6.25E-2</v>
      </c>
      <c r="HX19" s="489">
        <v>6</v>
      </c>
      <c r="HY19" s="489">
        <v>96</v>
      </c>
      <c r="HZ19" s="78"/>
      <c r="IA19" s="78"/>
      <c r="IB19" s="491">
        <v>5.0632911392405063E-2</v>
      </c>
      <c r="IC19" s="734">
        <v>4</v>
      </c>
      <c r="ID19" s="734">
        <v>79</v>
      </c>
      <c r="IE19" s="80"/>
      <c r="IF19" s="85"/>
      <c r="IG19" s="865">
        <v>6.4814814814814811E-2</v>
      </c>
      <c r="IH19" s="489">
        <v>7</v>
      </c>
      <c r="II19" s="489">
        <v>108</v>
      </c>
      <c r="IJ19" s="78"/>
      <c r="IK19" s="482"/>
      <c r="IL19" s="865">
        <v>9.5238095238095233E-2</v>
      </c>
      <c r="IM19" s="489">
        <v>6</v>
      </c>
      <c r="IN19" s="489">
        <v>63</v>
      </c>
      <c r="IO19" s="78"/>
      <c r="IP19" s="78"/>
      <c r="IQ19" s="491">
        <v>4.9844236760124609E-2</v>
      </c>
      <c r="IR19" s="734">
        <v>16</v>
      </c>
      <c r="IS19" s="734">
        <v>321</v>
      </c>
      <c r="IT19" s="487">
        <v>6.2084257206208429E-2</v>
      </c>
      <c r="IU19" s="734">
        <v>28</v>
      </c>
      <c r="IV19" s="734">
        <v>451</v>
      </c>
      <c r="IW19" s="484"/>
      <c r="IX19" s="484"/>
      <c r="IY19" s="865">
        <v>7.6923076923076927E-2</v>
      </c>
      <c r="IZ19" s="489">
        <v>3</v>
      </c>
      <c r="JA19" s="489">
        <v>39</v>
      </c>
      <c r="JB19" s="482"/>
      <c r="JC19" s="482"/>
      <c r="JD19" s="481"/>
      <c r="JE19" s="482"/>
      <c r="JF19" s="482"/>
      <c r="JG19" s="482"/>
      <c r="JH19" s="485"/>
      <c r="JI19" s="494">
        <v>1</v>
      </c>
      <c r="JJ19" s="243">
        <v>2</v>
      </c>
      <c r="JK19" s="243">
        <v>3</v>
      </c>
      <c r="JL19" s="244">
        <v>3</v>
      </c>
      <c r="JM19" s="1078">
        <v>2.2599999999999999E-2</v>
      </c>
      <c r="JN19" s="917">
        <v>0.04</v>
      </c>
      <c r="JO19" s="917">
        <v>0.04</v>
      </c>
      <c r="JP19" s="496">
        <v>0.93020000000000003</v>
      </c>
      <c r="JQ19" s="248">
        <v>0.8</v>
      </c>
      <c r="JR19" s="248">
        <v>0.2</v>
      </c>
      <c r="JS19" s="495">
        <v>0.186</v>
      </c>
      <c r="JT19" s="909"/>
      <c r="JU19" s="909"/>
      <c r="JV19" s="914">
        <v>9.4999999999999998E-3</v>
      </c>
      <c r="JW19" s="909"/>
      <c r="JX19" s="253"/>
      <c r="JY19" s="329">
        <v>1.1000000000000001</v>
      </c>
      <c r="JZ19" s="329">
        <v>0.1</v>
      </c>
      <c r="KA19" s="329">
        <v>-6.1</v>
      </c>
      <c r="KB19" s="331">
        <v>-0.1</v>
      </c>
      <c r="KC19" s="250">
        <v>0.58279999999999998</v>
      </c>
      <c r="KD19" s="248">
        <v>0.75600000000000001</v>
      </c>
      <c r="KE19" s="248">
        <v>0.29399999999999993</v>
      </c>
      <c r="KF19" s="248">
        <v>0.05</v>
      </c>
      <c r="KG19" s="251">
        <v>0.65600000000000003</v>
      </c>
      <c r="KH19" s="495">
        <v>0.504</v>
      </c>
      <c r="KI19" s="253">
        <v>0.63</v>
      </c>
      <c r="KJ19" s="246">
        <v>0.41999999999999993</v>
      </c>
      <c r="KK19" s="246">
        <v>0.05</v>
      </c>
      <c r="KL19" s="249">
        <v>0.53</v>
      </c>
      <c r="KM19" s="497">
        <v>6.0000000000000001E-3</v>
      </c>
      <c r="KN19" s="243"/>
      <c r="KO19" s="243"/>
      <c r="KP19" s="252">
        <v>-0.14410000000000001</v>
      </c>
      <c r="KQ19" s="243"/>
      <c r="KR19" s="243"/>
      <c r="KS19" s="252">
        <v>0.05</v>
      </c>
      <c r="KT19" s="252">
        <v>0.05</v>
      </c>
      <c r="KU19" s="252">
        <v>0.05</v>
      </c>
      <c r="KV19" s="252">
        <v>-0.05</v>
      </c>
      <c r="KW19" s="252">
        <v>-0.05</v>
      </c>
      <c r="KX19" s="252">
        <v>-0.05</v>
      </c>
      <c r="KY19" s="495">
        <v>0.53620000000000001</v>
      </c>
      <c r="KZ19" s="253">
        <v>0.55000000000000004</v>
      </c>
      <c r="LA19" s="253">
        <v>0.34999999999999987</v>
      </c>
      <c r="LB19" s="253">
        <v>0.05</v>
      </c>
      <c r="LC19" s="253">
        <v>0.1</v>
      </c>
      <c r="LD19" s="253">
        <v>0.05</v>
      </c>
      <c r="LE19" s="254">
        <v>0.45000000000000007</v>
      </c>
      <c r="LF19" s="497">
        <v>0.89600000000000002</v>
      </c>
      <c r="LG19" s="252">
        <v>0.85</v>
      </c>
      <c r="LH19" s="498">
        <v>0.15</v>
      </c>
      <c r="LI19" s="71"/>
      <c r="LJ19" s="171">
        <v>6</v>
      </c>
      <c r="LK19" s="171">
        <v>2</v>
      </c>
      <c r="LL19" s="172">
        <v>8</v>
      </c>
      <c r="LM19" s="479"/>
      <c r="LN19" s="175">
        <v>0.8</v>
      </c>
      <c r="LO19" s="341">
        <v>0.2</v>
      </c>
      <c r="LP19" s="1046"/>
      <c r="LQ19" s="978">
        <v>0.6</v>
      </c>
      <c r="LR19" s="978">
        <v>0.25</v>
      </c>
      <c r="LS19" s="1003">
        <v>0.15</v>
      </c>
      <c r="LT19" s="548"/>
      <c r="LU19" s="259">
        <v>-0.1</v>
      </c>
      <c r="LV19" s="259">
        <v>-0.1</v>
      </c>
      <c r="LW19" s="259">
        <v>-0.1</v>
      </c>
      <c r="LX19" s="549"/>
      <c r="LY19" s="550">
        <v>0</v>
      </c>
      <c r="LZ19" s="551">
        <v>617960</v>
      </c>
      <c r="MA19" s="548"/>
      <c r="MB19" s="354">
        <v>0.75</v>
      </c>
      <c r="MC19" s="175">
        <v>0.55000000000000004</v>
      </c>
      <c r="MD19" s="175">
        <v>0.1</v>
      </c>
      <c r="ME19" s="341">
        <v>0.35</v>
      </c>
      <c r="MF19" s="547"/>
      <c r="MG19" s="177">
        <v>0.8</v>
      </c>
      <c r="MH19" s="177">
        <v>0.6</v>
      </c>
      <c r="MI19" s="177">
        <v>0.1</v>
      </c>
      <c r="MJ19" s="338">
        <v>0.3</v>
      </c>
      <c r="MK19" s="552"/>
      <c r="ML19" s="179">
        <v>1.9</v>
      </c>
      <c r="MM19" s="180">
        <v>2.1</v>
      </c>
    </row>
    <row r="20" spans="1:351" x14ac:dyDescent="0.2">
      <c r="A20" s="268">
        <v>42856</v>
      </c>
      <c r="B20" s="855">
        <v>5</v>
      </c>
      <c r="C20" s="853">
        <v>2017</v>
      </c>
      <c r="D20" s="967">
        <v>6820</v>
      </c>
      <c r="E20" s="966">
        <v>1374</v>
      </c>
      <c r="F20" s="966">
        <v>928</v>
      </c>
      <c r="G20" s="965">
        <v>2412</v>
      </c>
      <c r="H20" s="965">
        <v>2106</v>
      </c>
      <c r="I20" s="501"/>
      <c r="J20" s="502"/>
      <c r="K20" s="503"/>
      <c r="L20" s="504">
        <v>7</v>
      </c>
      <c r="M20" s="505">
        <v>1.0263929618768328E-3</v>
      </c>
      <c r="N20" s="505">
        <v>1.01810127032099E-3</v>
      </c>
      <c r="O20" s="506">
        <v>1E-3</v>
      </c>
      <c r="P20" s="506">
        <v>5.0000000000000001E-4</v>
      </c>
      <c r="Q20" s="507">
        <v>5.0000000000000001E-4</v>
      </c>
      <c r="R20" s="508"/>
      <c r="S20" s="509">
        <v>1</v>
      </c>
      <c r="T20" s="510">
        <v>0.25</v>
      </c>
      <c r="U20" s="510">
        <v>0.15</v>
      </c>
      <c r="V20" s="510">
        <v>0.6</v>
      </c>
      <c r="W20" s="502"/>
      <c r="X20" s="511">
        <v>0.33</v>
      </c>
      <c r="Y20" s="511">
        <v>0.25</v>
      </c>
      <c r="Z20" s="511">
        <v>0.15</v>
      </c>
      <c r="AA20" s="512">
        <v>0.6</v>
      </c>
      <c r="AB20" s="511"/>
      <c r="AC20" s="511"/>
      <c r="AD20" s="513"/>
      <c r="AE20" s="514"/>
      <c r="AF20" s="515"/>
      <c r="AG20" s="514"/>
      <c r="AH20" s="514"/>
      <c r="AI20" s="515"/>
      <c r="AJ20" s="514"/>
      <c r="AK20" s="514"/>
      <c r="AL20" s="515"/>
      <c r="AM20" s="516">
        <v>8.3000000000000004E-2</v>
      </c>
      <c r="AN20" s="517">
        <v>0.91700000000000004</v>
      </c>
      <c r="AO20" s="518"/>
      <c r="AP20" s="519"/>
      <c r="AQ20" s="519"/>
      <c r="AR20" s="519"/>
      <c r="AS20" s="117">
        <v>0.28000000000000003</v>
      </c>
      <c r="AT20" s="117">
        <v>0.12</v>
      </c>
      <c r="AU20" s="272">
        <v>0.12</v>
      </c>
      <c r="AV20" s="518"/>
      <c r="AW20" s="519"/>
      <c r="AX20" s="519"/>
      <c r="AY20" s="519">
        <v>0.22</v>
      </c>
      <c r="AZ20" s="271">
        <v>0.1</v>
      </c>
      <c r="BA20" s="272">
        <v>0.1</v>
      </c>
      <c r="BB20" s="518"/>
      <c r="BC20" s="519"/>
      <c r="BD20" s="520"/>
      <c r="BE20" s="273"/>
      <c r="BF20" s="273">
        <v>5.0000000000000001E-3</v>
      </c>
      <c r="BG20" s="273">
        <v>2.5999999999999999E-3</v>
      </c>
      <c r="BH20" s="273">
        <v>2.3999999999999998E-3</v>
      </c>
      <c r="BI20" s="274"/>
      <c r="BJ20" s="518"/>
      <c r="BK20" s="519"/>
      <c r="BL20" s="520"/>
      <c r="BM20" s="273">
        <v>4.0000000000000001E-3</v>
      </c>
      <c r="BN20" s="273">
        <v>2E-3</v>
      </c>
      <c r="BO20" s="274">
        <v>1E-3</v>
      </c>
      <c r="BP20" s="273"/>
      <c r="BQ20" s="1021"/>
      <c r="BR20" s="1097">
        <v>0.5</v>
      </c>
      <c r="BS20" s="1021">
        <v>5</v>
      </c>
      <c r="BT20" s="521">
        <v>5.3699999999999998E-2</v>
      </c>
      <c r="BU20" s="555">
        <v>5.3305068201693187E-2</v>
      </c>
      <c r="BV20" s="555">
        <v>4.3641686208796972E-2</v>
      </c>
      <c r="BW20" s="555">
        <v>5.339494794635339E-2</v>
      </c>
      <c r="BX20" s="555">
        <v>6.1102898193546071E-2</v>
      </c>
      <c r="BY20" s="276">
        <v>0.04</v>
      </c>
      <c r="BZ20" s="276">
        <v>0.06</v>
      </c>
      <c r="CA20" s="815"/>
      <c r="CB20" s="816"/>
      <c r="CC20" s="816"/>
      <c r="CD20" s="816"/>
      <c r="CE20" s="978">
        <v>0.2</v>
      </c>
      <c r="CF20" s="978">
        <v>0.2</v>
      </c>
      <c r="CG20" s="978">
        <v>0.6</v>
      </c>
      <c r="CH20" s="816"/>
      <c r="CI20" s="816"/>
      <c r="CJ20" s="986"/>
      <c r="CK20" s="714">
        <v>0.76300000000000001</v>
      </c>
      <c r="CL20" s="525">
        <v>0.8</v>
      </c>
      <c r="CM20" s="345">
        <v>0.2</v>
      </c>
      <c r="CN20" s="518"/>
      <c r="CO20" s="519"/>
      <c r="CP20" s="519"/>
      <c r="CQ20" s="478"/>
      <c r="CR20" s="285">
        <v>0.1</v>
      </c>
      <c r="CS20" s="285">
        <v>9.5000000000000001E-2</v>
      </c>
      <c r="CT20" s="295">
        <v>0.80500000000000005</v>
      </c>
      <c r="CU20" s="526"/>
      <c r="CV20" s="815"/>
      <c r="CW20" s="816"/>
      <c r="CX20" s="816"/>
      <c r="CY20" s="978">
        <v>1</v>
      </c>
      <c r="CZ20" s="978">
        <v>0.99099999999999999</v>
      </c>
      <c r="DA20" s="1003">
        <v>8.9999999999999993E-3</v>
      </c>
      <c r="DB20" s="160">
        <v>1</v>
      </c>
      <c r="DC20" s="473">
        <v>1024000</v>
      </c>
      <c r="DD20" s="474"/>
      <c r="DE20" s="291">
        <v>1024000</v>
      </c>
      <c r="DF20" s="291">
        <v>1500000</v>
      </c>
      <c r="DG20" s="291">
        <v>-500000</v>
      </c>
      <c r="DH20" s="475">
        <v>0</v>
      </c>
      <c r="DI20" s="476"/>
      <c r="DJ20" s="477"/>
      <c r="DK20" s="294" t="s">
        <v>466</v>
      </c>
      <c r="DL20" s="294">
        <v>0.4</v>
      </c>
      <c r="DM20" s="294">
        <v>-0.2</v>
      </c>
      <c r="DN20" s="478">
        <v>-0.2</v>
      </c>
      <c r="DO20" s="1000"/>
      <c r="DP20" s="1007">
        <v>0.05</v>
      </c>
      <c r="DQ20" s="978">
        <v>0.02</v>
      </c>
      <c r="DR20" s="978">
        <v>0.93</v>
      </c>
      <c r="DS20" s="703">
        <v>-6.3E-2</v>
      </c>
      <c r="DT20" s="296">
        <v>0.15</v>
      </c>
      <c r="DU20" s="296">
        <v>-0.2</v>
      </c>
      <c r="DV20" s="296">
        <v>-0.1</v>
      </c>
      <c r="DW20" s="296">
        <v>-0.1</v>
      </c>
      <c r="DX20" s="259">
        <v>-0.05</v>
      </c>
      <c r="DY20" s="259">
        <v>-0.05</v>
      </c>
      <c r="DZ20" s="296">
        <v>1.7000000000000001E-2</v>
      </c>
      <c r="EA20" s="296"/>
      <c r="EB20" s="297">
        <v>6</v>
      </c>
      <c r="EC20" s="298">
        <v>0.9</v>
      </c>
      <c r="ED20" s="298">
        <v>219.1</v>
      </c>
      <c r="EE20" s="279">
        <v>0.997</v>
      </c>
      <c r="EF20" s="882"/>
      <c r="EG20" s="882"/>
      <c r="EH20" s="279">
        <v>0.05</v>
      </c>
      <c r="EI20" s="279"/>
      <c r="EJ20" s="287">
        <v>0.95</v>
      </c>
      <c r="EK20" s="299">
        <v>1</v>
      </c>
      <c r="EL20" s="300">
        <v>0.05</v>
      </c>
      <c r="EM20" s="301">
        <v>0.95</v>
      </c>
      <c r="EN20" s="1040">
        <v>1</v>
      </c>
      <c r="EO20" s="1007">
        <v>8.9999999999999993E-3</v>
      </c>
      <c r="EP20" s="1007">
        <v>4.1000000000000002E-2</v>
      </c>
      <c r="EQ20" s="1041">
        <v>0.95</v>
      </c>
      <c r="ER20" s="303"/>
      <c r="ES20" s="527">
        <v>0.75900000000000001</v>
      </c>
      <c r="ET20" s="236">
        <v>0.78</v>
      </c>
      <c r="EU20" s="236">
        <v>0.08</v>
      </c>
      <c r="EV20" s="236">
        <v>0.04</v>
      </c>
      <c r="EW20" s="236">
        <v>0.1</v>
      </c>
      <c r="EX20" s="528">
        <v>0.96799999999999997</v>
      </c>
      <c r="EY20" s="528">
        <v>0.68500000000000005</v>
      </c>
      <c r="EZ20" s="528">
        <v>0.74399999999999999</v>
      </c>
      <c r="FA20" s="528">
        <v>0.77800000000000002</v>
      </c>
      <c r="FB20" s="528">
        <v>0.76700000000000002</v>
      </c>
      <c r="FC20" s="529">
        <v>0.85599999999999998</v>
      </c>
      <c r="FD20" s="307">
        <v>0.77</v>
      </c>
      <c r="FE20" s="308">
        <v>0.04</v>
      </c>
      <c r="FF20" s="308">
        <v>6.4000000000000001E-2</v>
      </c>
      <c r="FG20" s="308">
        <v>0.126</v>
      </c>
      <c r="FH20" s="530">
        <v>0.91400000000000003</v>
      </c>
      <c r="FI20" s="530">
        <v>0.90200000000000002</v>
      </c>
      <c r="FJ20" s="530">
        <v>0.78300000000000003</v>
      </c>
      <c r="FK20" s="307">
        <v>0.65</v>
      </c>
      <c r="FL20" s="308">
        <v>0.1</v>
      </c>
      <c r="FM20" s="308">
        <v>0.124</v>
      </c>
      <c r="FN20" s="308">
        <v>0.126</v>
      </c>
      <c r="FO20" s="235">
        <v>0.76</v>
      </c>
      <c r="FP20" s="303">
        <v>0.63300000000000001</v>
      </c>
      <c r="FQ20" s="303">
        <v>9.6000000000000002E-2</v>
      </c>
      <c r="FR20" s="303">
        <v>0.11799999999999999</v>
      </c>
      <c r="FS20" s="303">
        <v>0.153</v>
      </c>
      <c r="FT20" s="528">
        <v>0.63900000000000001</v>
      </c>
      <c r="FU20" s="303">
        <v>0.6</v>
      </c>
      <c r="FV20" s="303">
        <v>0.1</v>
      </c>
      <c r="FW20" s="303">
        <v>0.2</v>
      </c>
      <c r="FX20" s="236">
        <v>0.1</v>
      </c>
      <c r="FY20" s="528">
        <v>0.81399999999999995</v>
      </c>
      <c r="FZ20" s="236">
        <v>0.64900000000000002</v>
      </c>
      <c r="GA20" s="303">
        <v>7.0000000000000007E-2</v>
      </c>
      <c r="GB20" s="303">
        <v>6.0999999999999999E-2</v>
      </c>
      <c r="GC20" s="303">
        <v>0.22</v>
      </c>
      <c r="GD20" s="528">
        <v>0.83299999999999996</v>
      </c>
      <c r="GE20" s="303">
        <v>0.625</v>
      </c>
      <c r="GF20" s="303">
        <v>0.125</v>
      </c>
      <c r="GG20" s="303">
        <v>0.125</v>
      </c>
      <c r="GH20" s="303">
        <v>0.125</v>
      </c>
      <c r="GI20" s="528">
        <v>0.745</v>
      </c>
      <c r="GJ20" s="309">
        <v>0.99299999999999999</v>
      </c>
      <c r="GK20" s="352"/>
      <c r="GL20" s="352"/>
      <c r="GM20" s="310">
        <v>0.9</v>
      </c>
      <c r="GN20" s="310">
        <v>0.1</v>
      </c>
      <c r="GO20" s="310">
        <v>1</v>
      </c>
      <c r="GP20" s="352"/>
      <c r="GQ20" s="894"/>
      <c r="GR20" s="790">
        <v>185</v>
      </c>
      <c r="GS20" s="791">
        <v>285</v>
      </c>
      <c r="GT20" s="1033">
        <v>0.64912280701754388</v>
      </c>
      <c r="GU20" s="564">
        <v>162</v>
      </c>
      <c r="GV20" s="564">
        <v>304</v>
      </c>
      <c r="GW20" s="324">
        <v>0.53289473684210531</v>
      </c>
      <c r="GX20" s="528"/>
      <c r="GY20" s="531"/>
      <c r="GZ20" s="803">
        <v>7</v>
      </c>
      <c r="HA20" s="804">
        <v>91</v>
      </c>
      <c r="HB20" s="1033">
        <v>7.1428571428571425E-2</v>
      </c>
      <c r="HC20" s="533"/>
      <c r="HD20" s="533"/>
      <c r="HE20" s="532">
        <v>4</v>
      </c>
      <c r="HF20" s="532">
        <v>91</v>
      </c>
      <c r="HG20" s="735">
        <v>4.3956043956043959E-2</v>
      </c>
      <c r="HH20" s="532">
        <v>7</v>
      </c>
      <c r="HI20" s="537">
        <v>0.11224489795918367</v>
      </c>
      <c r="HJ20" s="803">
        <v>4</v>
      </c>
      <c r="HK20" s="804">
        <v>66</v>
      </c>
      <c r="HL20" s="805">
        <v>5.7142857142857141E-2</v>
      </c>
      <c r="HM20" s="534">
        <v>4</v>
      </c>
      <c r="HN20" s="534">
        <v>70</v>
      </c>
      <c r="HO20" s="320">
        <v>5.7142857142857141E-2</v>
      </c>
      <c r="HP20" s="535"/>
      <c r="HQ20" s="535"/>
      <c r="HR20" s="565">
        <v>0.125</v>
      </c>
      <c r="HS20" s="733">
        <v>16</v>
      </c>
      <c r="HT20" s="733">
        <v>128</v>
      </c>
      <c r="HU20" s="533"/>
      <c r="HV20" s="533"/>
      <c r="HW20" s="566">
        <v>8.8709677419354843E-2</v>
      </c>
      <c r="HX20" s="564">
        <v>11</v>
      </c>
      <c r="HY20" s="564">
        <v>124</v>
      </c>
      <c r="HZ20" s="535"/>
      <c r="IA20" s="535"/>
      <c r="IB20" s="565">
        <v>0.03</v>
      </c>
      <c r="IC20" s="733">
        <v>3</v>
      </c>
      <c r="ID20" s="733">
        <v>100</v>
      </c>
      <c r="IE20" s="533"/>
      <c r="IF20" s="826"/>
      <c r="IG20" s="566">
        <v>0.14685314685314685</v>
      </c>
      <c r="IH20" s="564">
        <v>21</v>
      </c>
      <c r="II20" s="564">
        <v>143</v>
      </c>
      <c r="IJ20" s="535"/>
      <c r="IK20" s="528"/>
      <c r="IL20" s="566">
        <v>8.6419753086419748E-2</v>
      </c>
      <c r="IM20" s="564">
        <v>7</v>
      </c>
      <c r="IN20" s="564">
        <v>81</v>
      </c>
      <c r="IO20" s="535"/>
      <c r="IP20" s="535"/>
      <c r="IQ20" s="565">
        <v>4.2755344418052253E-2</v>
      </c>
      <c r="IR20" s="733">
        <v>18</v>
      </c>
      <c r="IS20" s="733">
        <v>421</v>
      </c>
      <c r="IT20" s="562">
        <v>5.7471264367816091E-2</v>
      </c>
      <c r="IU20" s="733">
        <v>35</v>
      </c>
      <c r="IV20" s="733">
        <v>609</v>
      </c>
      <c r="IW20" s="530"/>
      <c r="IX20" s="530"/>
      <c r="IY20" s="566">
        <v>0</v>
      </c>
      <c r="IZ20" s="564">
        <v>0</v>
      </c>
      <c r="JA20" s="564">
        <v>33</v>
      </c>
      <c r="JB20" s="528"/>
      <c r="JC20" s="528"/>
      <c r="JD20" s="527"/>
      <c r="JE20" s="528"/>
      <c r="JF20" s="528"/>
      <c r="JG20" s="528"/>
      <c r="JH20" s="531"/>
      <c r="JI20" s="538">
        <v>1</v>
      </c>
      <c r="JJ20" s="326">
        <v>2</v>
      </c>
      <c r="JK20" s="326">
        <v>3</v>
      </c>
      <c r="JL20" s="327">
        <v>3</v>
      </c>
      <c r="JM20" s="1079">
        <v>2.87E-2</v>
      </c>
      <c r="JN20" s="918">
        <v>0.04</v>
      </c>
      <c r="JO20" s="918">
        <v>0.04</v>
      </c>
      <c r="JP20" s="540">
        <v>0.93020000000000003</v>
      </c>
      <c r="JQ20" s="330">
        <v>0.8</v>
      </c>
      <c r="JR20" s="330">
        <v>0.2</v>
      </c>
      <c r="JS20" s="539">
        <v>0.90239999999999998</v>
      </c>
      <c r="JT20" s="625"/>
      <c r="JU20" s="625"/>
      <c r="JV20" s="915">
        <v>3.2800000000000003E-2</v>
      </c>
      <c r="JW20" s="625"/>
      <c r="JX20" s="335"/>
      <c r="JY20" s="329">
        <v>1.1000000000000001</v>
      </c>
      <c r="JZ20" s="329">
        <v>0.1</v>
      </c>
      <c r="KA20" s="329">
        <v>-6.1</v>
      </c>
      <c r="KB20" s="331">
        <v>-0.1</v>
      </c>
      <c r="KC20" s="332">
        <v>0.753</v>
      </c>
      <c r="KD20" s="330">
        <v>0.75600000000000001</v>
      </c>
      <c r="KE20" s="330">
        <v>0.29399999999999993</v>
      </c>
      <c r="KF20" s="330">
        <v>0.05</v>
      </c>
      <c r="KG20" s="333">
        <v>0.65600000000000003</v>
      </c>
      <c r="KH20" s="539">
        <v>0.622</v>
      </c>
      <c r="KI20" s="335">
        <v>0.63</v>
      </c>
      <c r="KJ20" s="329">
        <v>0.41999999999999993</v>
      </c>
      <c r="KK20" s="329">
        <v>0.05</v>
      </c>
      <c r="KL20" s="331">
        <v>0.53</v>
      </c>
      <c r="KM20" s="541">
        <v>2.3E-3</v>
      </c>
      <c r="KN20" s="326"/>
      <c r="KO20" s="326"/>
      <c r="KP20" s="334">
        <v>-8.5699999999999998E-2</v>
      </c>
      <c r="KQ20" s="326"/>
      <c r="KR20" s="326"/>
      <c r="KS20" s="334">
        <v>0.05</v>
      </c>
      <c r="KT20" s="334">
        <v>0.05</v>
      </c>
      <c r="KU20" s="334">
        <v>0.05</v>
      </c>
      <c r="KV20" s="334">
        <v>-0.05</v>
      </c>
      <c r="KW20" s="334">
        <v>-0.05</v>
      </c>
      <c r="KX20" s="334">
        <v>-0.05</v>
      </c>
      <c r="KY20" s="539">
        <v>0.57699999999999996</v>
      </c>
      <c r="KZ20" s="335">
        <v>0.55000000000000004</v>
      </c>
      <c r="LA20" s="335">
        <v>0.34999999999999987</v>
      </c>
      <c r="LB20" s="335">
        <v>0.05</v>
      </c>
      <c r="LC20" s="335">
        <v>0.1</v>
      </c>
      <c r="LD20" s="335">
        <v>0.05</v>
      </c>
      <c r="LE20" s="336">
        <v>0.45000000000000007</v>
      </c>
      <c r="LF20" s="541">
        <v>0.874</v>
      </c>
      <c r="LG20" s="334">
        <v>0.85</v>
      </c>
      <c r="LH20" s="542">
        <v>0.15</v>
      </c>
      <c r="LI20" s="543"/>
      <c r="LJ20" s="171">
        <v>6</v>
      </c>
      <c r="LK20" s="171">
        <v>2</v>
      </c>
      <c r="LL20" s="172">
        <v>8</v>
      </c>
      <c r="LM20" s="259"/>
      <c r="LN20" s="175">
        <v>0.8</v>
      </c>
      <c r="LO20" s="341">
        <v>0.2</v>
      </c>
      <c r="LP20" s="1046"/>
      <c r="LQ20" s="978">
        <v>0.6</v>
      </c>
      <c r="LR20" s="978">
        <v>0.25</v>
      </c>
      <c r="LS20" s="1003">
        <v>0.15</v>
      </c>
      <c r="LT20" s="548"/>
      <c r="LU20" s="259">
        <v>-0.1</v>
      </c>
      <c r="LV20" s="259">
        <v>-0.1</v>
      </c>
      <c r="LW20" s="259">
        <v>-0.1</v>
      </c>
      <c r="LX20" s="549"/>
      <c r="LY20" s="550">
        <v>2970</v>
      </c>
      <c r="LZ20" s="551">
        <v>614990</v>
      </c>
      <c r="MA20" s="548"/>
      <c r="MB20" s="354">
        <v>0.75</v>
      </c>
      <c r="MC20" s="175">
        <v>0.55000000000000004</v>
      </c>
      <c r="MD20" s="175">
        <v>0.1</v>
      </c>
      <c r="ME20" s="341">
        <v>0.35</v>
      </c>
      <c r="MF20" s="547"/>
      <c r="MG20" s="177">
        <v>0.8</v>
      </c>
      <c r="MH20" s="177">
        <v>0.6</v>
      </c>
      <c r="MI20" s="177">
        <v>0.1</v>
      </c>
      <c r="MJ20" s="338">
        <v>0.3</v>
      </c>
      <c r="MK20" s="552"/>
      <c r="ML20" s="179">
        <v>1.9</v>
      </c>
      <c r="MM20" s="180">
        <v>2.1</v>
      </c>
    </row>
    <row r="21" spans="1:351" x14ac:dyDescent="0.2">
      <c r="A21" s="268">
        <v>42887</v>
      </c>
      <c r="B21" s="855">
        <v>6</v>
      </c>
      <c r="C21" s="853">
        <v>2017</v>
      </c>
      <c r="D21" s="967">
        <v>6932</v>
      </c>
      <c r="E21" s="966">
        <v>1445</v>
      </c>
      <c r="F21" s="966">
        <v>945</v>
      </c>
      <c r="G21" s="965">
        <v>2418</v>
      </c>
      <c r="H21" s="965">
        <v>2124</v>
      </c>
      <c r="I21" s="501"/>
      <c r="J21" s="502"/>
      <c r="K21" s="503"/>
      <c r="L21" s="504">
        <v>7</v>
      </c>
      <c r="M21" s="505">
        <v>1.0098095787651471E-3</v>
      </c>
      <c r="N21" s="505">
        <v>1.01810127032099E-3</v>
      </c>
      <c r="O21" s="506">
        <v>1E-3</v>
      </c>
      <c r="P21" s="506">
        <v>5.0000000000000001E-4</v>
      </c>
      <c r="Q21" s="507">
        <v>5.0000000000000001E-4</v>
      </c>
      <c r="R21" s="508"/>
      <c r="S21" s="509">
        <v>1</v>
      </c>
      <c r="T21" s="510">
        <v>0.25</v>
      </c>
      <c r="U21" s="510">
        <v>0.15</v>
      </c>
      <c r="V21" s="510">
        <v>0.6</v>
      </c>
      <c r="W21" s="502"/>
      <c r="X21" s="511">
        <v>1</v>
      </c>
      <c r="Y21" s="511">
        <v>0.25</v>
      </c>
      <c r="Z21" s="511">
        <v>0.15</v>
      </c>
      <c r="AA21" s="512">
        <v>0.6</v>
      </c>
      <c r="AB21" s="511"/>
      <c r="AC21" s="511"/>
      <c r="AD21" s="513"/>
      <c r="AE21" s="514"/>
      <c r="AF21" s="515"/>
      <c r="AG21" s="514"/>
      <c r="AH21" s="514"/>
      <c r="AI21" s="515"/>
      <c r="AJ21" s="514"/>
      <c r="AK21" s="514"/>
      <c r="AL21" s="515"/>
      <c r="AM21" s="516">
        <v>0.16600000000000001</v>
      </c>
      <c r="AN21" s="517">
        <v>0.83399999999999996</v>
      </c>
      <c r="AO21" s="522"/>
      <c r="AP21" s="523">
        <v>1</v>
      </c>
      <c r="AQ21" s="523"/>
      <c r="AR21" s="523">
        <v>0.08</v>
      </c>
      <c r="AS21" s="117">
        <v>0.28000000000000003</v>
      </c>
      <c r="AT21" s="117">
        <v>0.12</v>
      </c>
      <c r="AU21" s="118">
        <v>0.12</v>
      </c>
      <c r="AV21" s="543"/>
      <c r="AW21" s="544">
        <v>0</v>
      </c>
      <c r="AX21" s="544">
        <v>0</v>
      </c>
      <c r="AY21" s="544">
        <v>0.22</v>
      </c>
      <c r="AZ21" s="120">
        <v>0.1</v>
      </c>
      <c r="BA21" s="121">
        <v>0.1</v>
      </c>
      <c r="BB21" s="522">
        <v>5</v>
      </c>
      <c r="BC21" s="523"/>
      <c r="BD21" s="555">
        <v>2.8E-3</v>
      </c>
      <c r="BE21" s="276"/>
      <c r="BF21" s="276">
        <v>5.0000000000000001E-3</v>
      </c>
      <c r="BG21" s="276">
        <v>2.5999999999999999E-3</v>
      </c>
      <c r="BH21" s="276">
        <v>2.3999999999999998E-3</v>
      </c>
      <c r="BI21" s="277"/>
      <c r="BJ21" s="543">
        <v>0</v>
      </c>
      <c r="BK21" s="544"/>
      <c r="BL21" s="556">
        <v>0</v>
      </c>
      <c r="BM21" s="159">
        <v>4.0000000000000001E-3</v>
      </c>
      <c r="BN21" s="159">
        <v>2E-3</v>
      </c>
      <c r="BO21" s="342">
        <v>1E-3</v>
      </c>
      <c r="BP21" s="159"/>
      <c r="BQ21" s="1023"/>
      <c r="BR21" s="1095">
        <v>0.5</v>
      </c>
      <c r="BS21" s="879">
        <v>5</v>
      </c>
      <c r="BT21" s="521">
        <v>4.9799999999999997E-2</v>
      </c>
      <c r="BU21" s="555">
        <v>4.8899999999999999E-2</v>
      </c>
      <c r="BV21" s="555">
        <v>3.3700000000000001E-2</v>
      </c>
      <c r="BW21" s="555">
        <v>6.5799999999999997E-2</v>
      </c>
      <c r="BX21" s="555">
        <v>5.16E-2</v>
      </c>
      <c r="BY21" s="276">
        <v>0.04</v>
      </c>
      <c r="BZ21" s="276">
        <v>0.06</v>
      </c>
      <c r="CA21" s="815"/>
      <c r="CB21" s="816"/>
      <c r="CC21" s="816"/>
      <c r="CD21" s="816"/>
      <c r="CE21" s="978">
        <v>0.2</v>
      </c>
      <c r="CF21" s="978">
        <v>0.2</v>
      </c>
      <c r="CG21" s="978">
        <v>0.6</v>
      </c>
      <c r="CH21" s="816"/>
      <c r="CI21" s="816"/>
      <c r="CJ21" s="986"/>
      <c r="CK21" s="714">
        <v>0.76529999999999998</v>
      </c>
      <c r="CL21" s="525">
        <v>0.8</v>
      </c>
      <c r="CM21" s="345">
        <v>0.2</v>
      </c>
      <c r="CN21" s="518"/>
      <c r="CO21" s="519"/>
      <c r="CP21" s="519"/>
      <c r="CQ21" s="478"/>
      <c r="CR21" s="295">
        <v>0.15</v>
      </c>
      <c r="CS21" s="295">
        <v>9.5000000000000001E-2</v>
      </c>
      <c r="CT21" s="295">
        <v>0.755</v>
      </c>
      <c r="CU21" s="526"/>
      <c r="CV21" s="815"/>
      <c r="CW21" s="816"/>
      <c r="CX21" s="816"/>
      <c r="CY21" s="978">
        <v>1</v>
      </c>
      <c r="CZ21" s="978">
        <v>0.99099999999999999</v>
      </c>
      <c r="DA21" s="1003">
        <v>8.9999999999999993E-3</v>
      </c>
      <c r="DB21" s="160">
        <v>1</v>
      </c>
      <c r="DC21" s="557">
        <v>932000</v>
      </c>
      <c r="DD21" s="558">
        <v>1000000</v>
      </c>
      <c r="DE21" s="348">
        <v>-68000</v>
      </c>
      <c r="DF21" s="348">
        <v>1500000</v>
      </c>
      <c r="DG21" s="348">
        <v>-500000</v>
      </c>
      <c r="DH21" s="559">
        <v>0</v>
      </c>
      <c r="DI21" s="560">
        <v>805000</v>
      </c>
      <c r="DJ21" s="561">
        <v>997000</v>
      </c>
      <c r="DK21" s="300">
        <v>-0.19257773319959878</v>
      </c>
      <c r="DL21" s="300">
        <v>0.4</v>
      </c>
      <c r="DM21" s="300">
        <v>-0.2</v>
      </c>
      <c r="DN21" s="259">
        <v>-0.2</v>
      </c>
      <c r="DO21" s="1008">
        <v>0.98</v>
      </c>
      <c r="DP21" s="792">
        <v>0.05</v>
      </c>
      <c r="DQ21" s="978">
        <v>0.02</v>
      </c>
      <c r="DR21" s="978">
        <v>0.93</v>
      </c>
      <c r="DS21" s="703">
        <v>-7.0000000000000007E-2</v>
      </c>
      <c r="DT21" s="296">
        <v>0.15</v>
      </c>
      <c r="DU21" s="296">
        <v>-0.2</v>
      </c>
      <c r="DV21" s="296">
        <v>-0.1</v>
      </c>
      <c r="DW21" s="296">
        <v>-0.1</v>
      </c>
      <c r="DX21" s="259">
        <v>-0.05</v>
      </c>
      <c r="DY21" s="259">
        <v>-0.05</v>
      </c>
      <c r="DZ21" s="296">
        <v>3.0000000000000001E-3</v>
      </c>
      <c r="EA21" s="296"/>
      <c r="EB21" s="297">
        <v>16</v>
      </c>
      <c r="EC21" s="298">
        <v>0.9</v>
      </c>
      <c r="ED21" s="298">
        <v>219.1</v>
      </c>
      <c r="EE21" s="279">
        <v>0.99399999999999999</v>
      </c>
      <c r="EF21" s="882"/>
      <c r="EG21" s="882"/>
      <c r="EH21" s="279">
        <v>0.05</v>
      </c>
      <c r="EI21" s="279"/>
      <c r="EJ21" s="287">
        <v>0.95</v>
      </c>
      <c r="EK21" s="299">
        <v>1</v>
      </c>
      <c r="EL21" s="300">
        <v>0.05</v>
      </c>
      <c r="EM21" s="301">
        <v>0.95</v>
      </c>
      <c r="EN21" s="1040">
        <v>1</v>
      </c>
      <c r="EO21" s="1007">
        <v>8.9999999999999993E-3</v>
      </c>
      <c r="EP21" s="1007">
        <v>4.1000000000000002E-2</v>
      </c>
      <c r="EQ21" s="1041">
        <v>0.95</v>
      </c>
      <c r="ER21" s="303"/>
      <c r="ES21" s="527">
        <v>0.78500000000000003</v>
      </c>
      <c r="ET21" s="236">
        <v>0.78</v>
      </c>
      <c r="EU21" s="236">
        <v>0.08</v>
      </c>
      <c r="EV21" s="236">
        <v>0.04</v>
      </c>
      <c r="EW21" s="236">
        <v>0.1</v>
      </c>
      <c r="EX21" s="528">
        <v>0.95799999999999996</v>
      </c>
      <c r="EY21" s="528">
        <v>0.72099999999999997</v>
      </c>
      <c r="EZ21" s="528">
        <v>0.80500000000000005</v>
      </c>
      <c r="FA21" s="528">
        <v>0.752</v>
      </c>
      <c r="FB21" s="528">
        <v>0.82599999999999996</v>
      </c>
      <c r="FC21" s="529">
        <v>0.82399999999999995</v>
      </c>
      <c r="FD21" s="307">
        <v>0.77</v>
      </c>
      <c r="FE21" s="308">
        <v>0.04</v>
      </c>
      <c r="FF21" s="308">
        <v>6.4000000000000001E-2</v>
      </c>
      <c r="FG21" s="308">
        <v>0.126</v>
      </c>
      <c r="FH21" s="530">
        <v>0.92</v>
      </c>
      <c r="FI21" s="530">
        <v>0.84499999999999997</v>
      </c>
      <c r="FJ21" s="530">
        <v>0.74199999999999999</v>
      </c>
      <c r="FK21" s="307">
        <v>0.65</v>
      </c>
      <c r="FL21" s="308">
        <v>0.1</v>
      </c>
      <c r="FM21" s="308">
        <v>0.124</v>
      </c>
      <c r="FN21" s="308">
        <v>0.126</v>
      </c>
      <c r="FO21" s="235">
        <v>0.65600000000000003</v>
      </c>
      <c r="FP21" s="303">
        <v>0.63300000000000001</v>
      </c>
      <c r="FQ21" s="303">
        <v>9.6000000000000002E-2</v>
      </c>
      <c r="FR21" s="303">
        <v>0.11799999999999999</v>
      </c>
      <c r="FS21" s="303">
        <v>0.153</v>
      </c>
      <c r="FT21" s="528">
        <v>0.496</v>
      </c>
      <c r="FU21" s="303">
        <v>0.6</v>
      </c>
      <c r="FV21" s="303">
        <v>0.1</v>
      </c>
      <c r="FW21" s="303">
        <v>0.2</v>
      </c>
      <c r="FX21" s="236">
        <v>0.1</v>
      </c>
      <c r="FY21" s="528">
        <v>0.60699999999999998</v>
      </c>
      <c r="FZ21" s="236">
        <v>0.64900000000000002</v>
      </c>
      <c r="GA21" s="303">
        <v>7.0000000000000007E-2</v>
      </c>
      <c r="GB21" s="303">
        <v>6.0999999999999999E-2</v>
      </c>
      <c r="GC21" s="303">
        <v>0.22</v>
      </c>
      <c r="GD21" s="528">
        <v>0.83399999999999996</v>
      </c>
      <c r="GE21" s="303">
        <v>0.625</v>
      </c>
      <c r="GF21" s="303">
        <v>0.125</v>
      </c>
      <c r="GG21" s="303">
        <v>0.125</v>
      </c>
      <c r="GH21" s="303">
        <v>0.125</v>
      </c>
      <c r="GI21" s="528">
        <v>0.71199999999999997</v>
      </c>
      <c r="GJ21" s="309">
        <v>0.98599999999999999</v>
      </c>
      <c r="GK21" s="352"/>
      <c r="GL21" s="352"/>
      <c r="GM21" s="310">
        <v>0.9</v>
      </c>
      <c r="GN21" s="310">
        <v>0.1</v>
      </c>
      <c r="GO21" s="310">
        <v>0.99099999999999999</v>
      </c>
      <c r="GP21" s="352"/>
      <c r="GQ21" s="894"/>
      <c r="GR21" s="790">
        <v>170</v>
      </c>
      <c r="GS21" s="791">
        <v>295</v>
      </c>
      <c r="GT21" s="1033">
        <v>0.57627118644067798</v>
      </c>
      <c r="GU21" s="564">
        <v>155</v>
      </c>
      <c r="GV21" s="564">
        <v>302</v>
      </c>
      <c r="GW21" s="324">
        <v>0.51324503311258274</v>
      </c>
      <c r="GX21" s="528"/>
      <c r="GY21" s="531"/>
      <c r="GZ21" s="803">
        <v>17</v>
      </c>
      <c r="HA21" s="804">
        <v>66</v>
      </c>
      <c r="HB21" s="1033">
        <v>0.20481927710843373</v>
      </c>
      <c r="HC21" s="563"/>
      <c r="HD21" s="563"/>
      <c r="HE21" s="733">
        <v>15</v>
      </c>
      <c r="HF21" s="733">
        <v>78</v>
      </c>
      <c r="HG21" s="563">
        <v>0.19230769230769232</v>
      </c>
      <c r="HH21" s="733">
        <v>11</v>
      </c>
      <c r="HI21" s="537">
        <v>0.29213483146067415</v>
      </c>
      <c r="HJ21" s="806">
        <v>3</v>
      </c>
      <c r="HK21" s="807">
        <v>66</v>
      </c>
      <c r="HL21" s="805">
        <v>4.3478260869565216E-2</v>
      </c>
      <c r="HM21" s="564">
        <v>3</v>
      </c>
      <c r="HN21" s="564">
        <v>62</v>
      </c>
      <c r="HO21" s="320">
        <v>4.8387096774193547E-2</v>
      </c>
      <c r="HP21" s="381"/>
      <c r="HQ21" s="381"/>
      <c r="HR21" s="565">
        <v>0.14084507042253522</v>
      </c>
      <c r="HS21" s="733">
        <v>20</v>
      </c>
      <c r="HT21" s="733">
        <v>142</v>
      </c>
      <c r="HU21" s="562"/>
      <c r="HV21" s="562"/>
      <c r="HW21" s="566">
        <v>6.6115702479338845E-2</v>
      </c>
      <c r="HX21" s="564">
        <v>8</v>
      </c>
      <c r="HY21" s="564">
        <v>121</v>
      </c>
      <c r="HZ21" s="381"/>
      <c r="IA21" s="535"/>
      <c r="IB21" s="565">
        <v>6.3157894736842107E-2</v>
      </c>
      <c r="IC21" s="733">
        <v>6</v>
      </c>
      <c r="ID21" s="733">
        <v>95</v>
      </c>
      <c r="IE21" s="533"/>
      <c r="IF21" s="826"/>
      <c r="IG21" s="566">
        <v>0.12582781456953643</v>
      </c>
      <c r="IH21" s="564">
        <v>19</v>
      </c>
      <c r="II21" s="564">
        <v>151</v>
      </c>
      <c r="IJ21" s="528"/>
      <c r="IK21" s="528"/>
      <c r="IL21" s="566">
        <v>0.10843373493975904</v>
      </c>
      <c r="IM21" s="564">
        <v>9</v>
      </c>
      <c r="IN21" s="564">
        <v>83</v>
      </c>
      <c r="IO21" s="535"/>
      <c r="IP21" s="535"/>
      <c r="IQ21" s="565">
        <v>3.9119804400977995E-2</v>
      </c>
      <c r="IR21" s="733">
        <v>16</v>
      </c>
      <c r="IS21" s="733">
        <v>409</v>
      </c>
      <c r="IT21" s="562">
        <v>4.0677966101694912E-2</v>
      </c>
      <c r="IU21" s="733">
        <v>24</v>
      </c>
      <c r="IV21" s="733">
        <v>590</v>
      </c>
      <c r="IW21" s="530"/>
      <c r="IX21" s="530"/>
      <c r="IY21" s="566">
        <v>0</v>
      </c>
      <c r="IZ21" s="564">
        <v>0</v>
      </c>
      <c r="JA21" s="564">
        <v>36</v>
      </c>
      <c r="JB21" s="528"/>
      <c r="JC21" s="528"/>
      <c r="JD21" s="527"/>
      <c r="JE21" s="528"/>
      <c r="JF21" s="528"/>
      <c r="JG21" s="528"/>
      <c r="JH21" s="531"/>
      <c r="JI21" s="538">
        <v>0</v>
      </c>
      <c r="JJ21" s="326">
        <v>2</v>
      </c>
      <c r="JK21" s="326">
        <v>3</v>
      </c>
      <c r="JL21" s="327">
        <v>3</v>
      </c>
      <c r="JM21" s="1079">
        <v>2.7799999999999998E-2</v>
      </c>
      <c r="JN21" s="918">
        <v>0.04</v>
      </c>
      <c r="JO21" s="918">
        <v>0.04</v>
      </c>
      <c r="JP21" s="540">
        <v>0.91</v>
      </c>
      <c r="JQ21" s="330">
        <v>0.8</v>
      </c>
      <c r="JR21" s="330">
        <v>0.2</v>
      </c>
      <c r="JS21" s="539">
        <v>-3.4299999999999997E-2</v>
      </c>
      <c r="JT21" s="625"/>
      <c r="JU21" s="625"/>
      <c r="JV21" s="915">
        <v>-1.18E-2</v>
      </c>
      <c r="JW21" s="625"/>
      <c r="JX21" s="335"/>
      <c r="JY21" s="329">
        <v>1.1000000000000001</v>
      </c>
      <c r="JZ21" s="329">
        <v>0.1</v>
      </c>
      <c r="KA21" s="329">
        <v>-6.1</v>
      </c>
      <c r="KB21" s="331">
        <v>-0.1</v>
      </c>
      <c r="KC21" s="332">
        <v>0.79800000000000004</v>
      </c>
      <c r="KD21" s="330">
        <v>0.75600000000000001</v>
      </c>
      <c r="KE21" s="330">
        <v>0.29399999999999993</v>
      </c>
      <c r="KF21" s="330">
        <v>0.05</v>
      </c>
      <c r="KG21" s="333">
        <v>0.65600000000000003</v>
      </c>
      <c r="KH21" s="539">
        <v>0.54600000000000004</v>
      </c>
      <c r="KI21" s="335">
        <v>0.63</v>
      </c>
      <c r="KJ21" s="329">
        <v>0.41999999999999993</v>
      </c>
      <c r="KK21" s="329">
        <v>0.05</v>
      </c>
      <c r="KL21" s="331">
        <v>0.53</v>
      </c>
      <c r="KM21" s="541">
        <v>-9.3799999999999994E-2</v>
      </c>
      <c r="KN21" s="326"/>
      <c r="KO21" s="326"/>
      <c r="KP21" s="334">
        <v>-5.3199999999999997E-2</v>
      </c>
      <c r="KQ21" s="326"/>
      <c r="KR21" s="326"/>
      <c r="KS21" s="334">
        <v>0.05</v>
      </c>
      <c r="KT21" s="334">
        <v>0.05</v>
      </c>
      <c r="KU21" s="334">
        <v>0.05</v>
      </c>
      <c r="KV21" s="334">
        <v>-0.05</v>
      </c>
      <c r="KW21" s="334">
        <v>-0.05</v>
      </c>
      <c r="KX21" s="334">
        <v>-0.05</v>
      </c>
      <c r="KY21" s="539">
        <v>0.56899999999999995</v>
      </c>
      <c r="KZ21" s="335">
        <v>0.55000000000000004</v>
      </c>
      <c r="LA21" s="335">
        <v>0.34999999999999987</v>
      </c>
      <c r="LB21" s="335">
        <v>0.05</v>
      </c>
      <c r="LC21" s="335">
        <v>0.1</v>
      </c>
      <c r="LD21" s="335">
        <v>0.05</v>
      </c>
      <c r="LE21" s="336">
        <v>0.45000000000000007</v>
      </c>
      <c r="LF21" s="541">
        <v>0.878</v>
      </c>
      <c r="LG21" s="334">
        <v>0.85</v>
      </c>
      <c r="LH21" s="542">
        <v>0.15</v>
      </c>
      <c r="LI21" s="567">
        <v>14</v>
      </c>
      <c r="LJ21" s="171">
        <v>6</v>
      </c>
      <c r="LK21" s="171">
        <v>2</v>
      </c>
      <c r="LL21" s="172">
        <v>8</v>
      </c>
      <c r="LM21" s="354">
        <v>1</v>
      </c>
      <c r="LN21" s="175">
        <v>0.8</v>
      </c>
      <c r="LO21" s="341">
        <v>0.2</v>
      </c>
      <c r="LP21" s="1046">
        <v>0.5</v>
      </c>
      <c r="LQ21" s="978">
        <v>0.6</v>
      </c>
      <c r="LR21" s="978">
        <v>0.25</v>
      </c>
      <c r="LS21" s="1003">
        <v>0.15</v>
      </c>
      <c r="LT21" s="548">
        <v>0.12541016949152542</v>
      </c>
      <c r="LU21" s="354">
        <v>-0.1</v>
      </c>
      <c r="LV21" s="354">
        <v>-0.1</v>
      </c>
      <c r="LW21" s="354">
        <v>-0.1</v>
      </c>
      <c r="LX21" s="549"/>
      <c r="LY21" s="550">
        <v>5940</v>
      </c>
      <c r="LZ21" s="551">
        <v>612020</v>
      </c>
      <c r="MA21" s="548">
        <v>0.84</v>
      </c>
      <c r="MB21" s="354">
        <v>0.75</v>
      </c>
      <c r="MC21" s="175">
        <v>0.55000000000000004</v>
      </c>
      <c r="MD21" s="175">
        <v>0.1</v>
      </c>
      <c r="ME21" s="341">
        <v>0.35</v>
      </c>
      <c r="MF21" s="547">
        <v>0.95</v>
      </c>
      <c r="MG21" s="177">
        <v>0.8</v>
      </c>
      <c r="MH21" s="177">
        <v>0.6</v>
      </c>
      <c r="MI21" s="177">
        <v>0.1</v>
      </c>
      <c r="MJ21" s="338">
        <v>0.3</v>
      </c>
      <c r="MK21" s="552">
        <v>2</v>
      </c>
      <c r="ML21" s="179">
        <v>1.9</v>
      </c>
      <c r="MM21" s="180">
        <v>2.1</v>
      </c>
    </row>
    <row r="22" spans="1:351" x14ac:dyDescent="0.2">
      <c r="A22" s="268">
        <v>42917</v>
      </c>
      <c r="B22" s="855">
        <v>7</v>
      </c>
      <c r="C22" s="853">
        <v>2017</v>
      </c>
      <c r="D22" s="967">
        <v>6268</v>
      </c>
      <c r="E22" s="966">
        <v>1302</v>
      </c>
      <c r="F22" s="966">
        <v>852</v>
      </c>
      <c r="G22" s="965">
        <v>2179</v>
      </c>
      <c r="H22" s="965">
        <v>1935</v>
      </c>
      <c r="I22" s="501"/>
      <c r="J22" s="502"/>
      <c r="K22" s="503"/>
      <c r="L22" s="504">
        <v>8</v>
      </c>
      <c r="M22" s="505">
        <v>1.2763241863433313E-3</v>
      </c>
      <c r="N22" s="505">
        <v>1.01810127032099E-3</v>
      </c>
      <c r="O22" s="506">
        <v>1E-3</v>
      </c>
      <c r="P22" s="506">
        <v>5.0000000000000001E-4</v>
      </c>
      <c r="Q22" s="507">
        <v>5.0000000000000001E-4</v>
      </c>
      <c r="R22" s="508"/>
      <c r="S22" s="509">
        <v>1</v>
      </c>
      <c r="T22" s="510">
        <v>0.25</v>
      </c>
      <c r="U22" s="510">
        <v>0.15</v>
      </c>
      <c r="V22" s="510">
        <v>0.6</v>
      </c>
      <c r="W22" s="502"/>
      <c r="X22" s="511">
        <v>1</v>
      </c>
      <c r="Y22" s="511">
        <v>0.25</v>
      </c>
      <c r="Z22" s="511">
        <v>0.15</v>
      </c>
      <c r="AA22" s="512">
        <v>0.6</v>
      </c>
      <c r="AB22" s="511"/>
      <c r="AC22" s="511"/>
      <c r="AD22" s="513"/>
      <c r="AE22" s="514"/>
      <c r="AF22" s="515"/>
      <c r="AG22" s="514"/>
      <c r="AH22" s="514"/>
      <c r="AI22" s="515"/>
      <c r="AJ22" s="514"/>
      <c r="AK22" s="514"/>
      <c r="AL22" s="515"/>
      <c r="AM22" s="516">
        <v>0.249</v>
      </c>
      <c r="AN22" s="517">
        <v>0.751</v>
      </c>
      <c r="AO22" s="518"/>
      <c r="AP22" s="519"/>
      <c r="AQ22" s="519"/>
      <c r="AR22" s="519"/>
      <c r="AS22" s="117">
        <v>0.28000000000000003</v>
      </c>
      <c r="AT22" s="117">
        <v>0.12</v>
      </c>
      <c r="AU22" s="272">
        <v>0.12</v>
      </c>
      <c r="AV22" s="518"/>
      <c r="AW22" s="519"/>
      <c r="AX22" s="519"/>
      <c r="AY22" s="519">
        <v>0.22</v>
      </c>
      <c r="AZ22" s="271">
        <v>0.1</v>
      </c>
      <c r="BA22" s="272">
        <v>0.1</v>
      </c>
      <c r="BB22" s="518"/>
      <c r="BC22" s="519"/>
      <c r="BD22" s="520"/>
      <c r="BE22" s="273"/>
      <c r="BF22" s="273">
        <v>5.0000000000000001E-3</v>
      </c>
      <c r="BG22" s="273">
        <v>2.5999999999999999E-3</v>
      </c>
      <c r="BH22" s="273">
        <v>2.3999999999999998E-3</v>
      </c>
      <c r="BI22" s="274"/>
      <c r="BJ22" s="518"/>
      <c r="BK22" s="519"/>
      <c r="BL22" s="520"/>
      <c r="BM22" s="273">
        <v>4.0000000000000001E-3</v>
      </c>
      <c r="BN22" s="273">
        <v>2E-3</v>
      </c>
      <c r="BO22" s="274">
        <v>1E-3</v>
      </c>
      <c r="BP22" s="273"/>
      <c r="BQ22" s="1021"/>
      <c r="BR22" s="1097">
        <v>0.5</v>
      </c>
      <c r="BS22" s="1021">
        <v>5</v>
      </c>
      <c r="BT22" s="521">
        <v>4.82E-2</v>
      </c>
      <c r="BU22" s="555">
        <v>4.7399999999999998E-2</v>
      </c>
      <c r="BV22" s="555">
        <v>3.6400000000000002E-2</v>
      </c>
      <c r="BW22" s="555">
        <v>6.1699999999999998E-2</v>
      </c>
      <c r="BX22" s="555">
        <v>4.9599999999999998E-2</v>
      </c>
      <c r="BY22" s="276">
        <v>0.04</v>
      </c>
      <c r="BZ22" s="276">
        <v>0.06</v>
      </c>
      <c r="CA22" s="815"/>
      <c r="CB22" s="816"/>
      <c r="CC22" s="816"/>
      <c r="CD22" s="816"/>
      <c r="CE22" s="978">
        <v>0.2</v>
      </c>
      <c r="CF22" s="978">
        <v>0.2</v>
      </c>
      <c r="CG22" s="978">
        <v>0.6</v>
      </c>
      <c r="CH22" s="816"/>
      <c r="CI22" s="816"/>
      <c r="CJ22" s="986"/>
      <c r="CK22" s="714">
        <v>0.76</v>
      </c>
      <c r="CL22" s="525">
        <v>0.8</v>
      </c>
      <c r="CM22" s="345">
        <v>0.2</v>
      </c>
      <c r="CN22" s="522"/>
      <c r="CO22" s="523"/>
      <c r="CP22" s="523"/>
      <c r="CQ22" s="568">
        <v>0.13800000000000001</v>
      </c>
      <c r="CR22" s="278">
        <v>0.2</v>
      </c>
      <c r="CS22" s="278">
        <v>9.5000000000000001E-2</v>
      </c>
      <c r="CT22" s="278">
        <v>0.70500000000000007</v>
      </c>
      <c r="CU22" s="569">
        <v>0.25700000000000001</v>
      </c>
      <c r="CV22" s="815"/>
      <c r="CW22" s="816"/>
      <c r="CX22" s="816"/>
      <c r="CY22" s="978">
        <v>1</v>
      </c>
      <c r="CZ22" s="978">
        <v>0.99099999999999999</v>
      </c>
      <c r="DA22" s="1003">
        <v>8.9999999999999993E-3</v>
      </c>
      <c r="DB22" s="160">
        <v>1</v>
      </c>
      <c r="DC22" s="557">
        <v>832000</v>
      </c>
      <c r="DD22" s="558">
        <v>800000</v>
      </c>
      <c r="DE22" s="348">
        <v>32000</v>
      </c>
      <c r="DF22" s="348">
        <v>1500000</v>
      </c>
      <c r="DG22" s="348">
        <v>-500000</v>
      </c>
      <c r="DH22" s="559">
        <v>0</v>
      </c>
      <c r="DI22" s="560">
        <v>1169000</v>
      </c>
      <c r="DJ22" s="561">
        <v>1330000</v>
      </c>
      <c r="DK22" s="300">
        <v>-0.12105263157894737</v>
      </c>
      <c r="DL22" s="300">
        <v>0.4</v>
      </c>
      <c r="DM22" s="300">
        <v>-0.2</v>
      </c>
      <c r="DN22" s="259">
        <v>-0.2</v>
      </c>
      <c r="DO22" s="1008"/>
      <c r="DP22" s="792">
        <v>0.05</v>
      </c>
      <c r="DQ22" s="978">
        <v>0.02</v>
      </c>
      <c r="DR22" s="978">
        <v>0.93</v>
      </c>
      <c r="DS22" s="703">
        <v>-7.5999999999999998E-2</v>
      </c>
      <c r="DT22" s="296">
        <v>0.15</v>
      </c>
      <c r="DU22" s="296">
        <v>-0.2</v>
      </c>
      <c r="DV22" s="296">
        <v>-0.1</v>
      </c>
      <c r="DW22" s="296">
        <v>-0.1</v>
      </c>
      <c r="DX22" s="259">
        <v>-0.05</v>
      </c>
      <c r="DY22" s="259">
        <v>-0.05</v>
      </c>
      <c r="DZ22" s="296">
        <v>-1.7000000000000001E-2</v>
      </c>
      <c r="EA22" s="296"/>
      <c r="EB22" s="297">
        <v>33</v>
      </c>
      <c r="EC22" s="298">
        <v>0.9</v>
      </c>
      <c r="ED22" s="298">
        <v>219.1</v>
      </c>
      <c r="EE22" s="279">
        <v>0.98399999999999999</v>
      </c>
      <c r="EF22" s="882"/>
      <c r="EG22" s="882"/>
      <c r="EH22" s="279">
        <v>0.05</v>
      </c>
      <c r="EI22" s="279"/>
      <c r="EJ22" s="287">
        <v>0.95</v>
      </c>
      <c r="EK22" s="299">
        <v>1</v>
      </c>
      <c r="EL22" s="300">
        <v>0.05</v>
      </c>
      <c r="EM22" s="301">
        <v>0.95</v>
      </c>
      <c r="EN22" s="1040">
        <v>1</v>
      </c>
      <c r="EO22" s="1007">
        <v>8.9999999999999993E-3</v>
      </c>
      <c r="EP22" s="1007">
        <v>4.1000000000000002E-2</v>
      </c>
      <c r="EQ22" s="1041">
        <v>0.95</v>
      </c>
      <c r="ER22" s="303"/>
      <c r="ES22" s="527">
        <v>0.70399999999999996</v>
      </c>
      <c r="ET22" s="236">
        <v>0.78</v>
      </c>
      <c r="EU22" s="236">
        <v>0.08</v>
      </c>
      <c r="EV22" s="236">
        <v>0.04</v>
      </c>
      <c r="EW22" s="236">
        <v>0.1</v>
      </c>
      <c r="EX22" s="528">
        <v>0.95399999999999996</v>
      </c>
      <c r="EY22" s="528">
        <v>0.56699999999999995</v>
      </c>
      <c r="EZ22" s="528">
        <v>0.746</v>
      </c>
      <c r="FA22" s="528">
        <v>0.73199999999999998</v>
      </c>
      <c r="FB22" s="528">
        <v>0.70199999999999996</v>
      </c>
      <c r="FC22" s="529">
        <v>0.84699999999999998</v>
      </c>
      <c r="FD22" s="307">
        <v>0.77</v>
      </c>
      <c r="FE22" s="308">
        <v>0.04</v>
      </c>
      <c r="FF22" s="308">
        <v>6.4000000000000001E-2</v>
      </c>
      <c r="FG22" s="308">
        <v>0.126</v>
      </c>
      <c r="FH22" s="530">
        <v>0.83599999999999997</v>
      </c>
      <c r="FI22" s="530">
        <v>0.86399999999999999</v>
      </c>
      <c r="FJ22" s="530">
        <v>0.84699999999999998</v>
      </c>
      <c r="FK22" s="307">
        <v>0.65</v>
      </c>
      <c r="FL22" s="308">
        <v>0.1</v>
      </c>
      <c r="FM22" s="308">
        <v>0.124</v>
      </c>
      <c r="FN22" s="308">
        <v>0.126</v>
      </c>
      <c r="FO22" s="359">
        <v>0.64400000000000002</v>
      </c>
      <c r="FP22" s="303">
        <v>0.63300000000000001</v>
      </c>
      <c r="FQ22" s="303">
        <v>9.6000000000000002E-2</v>
      </c>
      <c r="FR22" s="303">
        <v>0.11799999999999999</v>
      </c>
      <c r="FS22" s="303">
        <v>0.153</v>
      </c>
      <c r="FT22" s="528">
        <v>0.56000000000000005</v>
      </c>
      <c r="FU22" s="303">
        <v>0.6</v>
      </c>
      <c r="FV22" s="303">
        <v>0.1</v>
      </c>
      <c r="FW22" s="303">
        <v>0.2</v>
      </c>
      <c r="FX22" s="236">
        <v>0.1</v>
      </c>
      <c r="FY22" s="528">
        <v>0.52600000000000002</v>
      </c>
      <c r="FZ22" s="236">
        <v>0.64900000000000002</v>
      </c>
      <c r="GA22" s="303">
        <v>7.0000000000000007E-2</v>
      </c>
      <c r="GB22" s="303">
        <v>6.0999999999999999E-2</v>
      </c>
      <c r="GC22" s="303">
        <v>0.22</v>
      </c>
      <c r="GD22" s="528">
        <v>0.76800000000000002</v>
      </c>
      <c r="GE22" s="303">
        <v>0.625</v>
      </c>
      <c r="GF22" s="303">
        <v>0.125</v>
      </c>
      <c r="GG22" s="303">
        <v>0.125</v>
      </c>
      <c r="GH22" s="303">
        <v>0.125</v>
      </c>
      <c r="GI22" s="528">
        <v>0.78600000000000003</v>
      </c>
      <c r="GJ22" s="309">
        <v>0.96</v>
      </c>
      <c r="GK22" s="352"/>
      <c r="GL22" s="352"/>
      <c r="GM22" s="310">
        <v>0.9</v>
      </c>
      <c r="GN22" s="310">
        <v>0.1</v>
      </c>
      <c r="GO22" s="310">
        <v>1</v>
      </c>
      <c r="GP22" s="352"/>
      <c r="GQ22" s="894"/>
      <c r="GR22" s="790">
        <v>117</v>
      </c>
      <c r="GS22" s="791">
        <v>233</v>
      </c>
      <c r="GT22" s="1033">
        <v>0.50214592274678116</v>
      </c>
      <c r="GU22" s="564">
        <v>106</v>
      </c>
      <c r="GV22" s="564">
        <v>234</v>
      </c>
      <c r="GW22" s="324">
        <v>0.45299145299145299</v>
      </c>
      <c r="GX22" s="528"/>
      <c r="GY22" s="531"/>
      <c r="GZ22" s="803">
        <v>14</v>
      </c>
      <c r="HA22" s="804">
        <v>71</v>
      </c>
      <c r="HB22" s="1033">
        <v>0.16470588235294117</v>
      </c>
      <c r="HC22" s="533"/>
      <c r="HD22" s="533"/>
      <c r="HE22" s="532">
        <v>13</v>
      </c>
      <c r="HF22" s="532">
        <v>80</v>
      </c>
      <c r="HG22" s="563">
        <v>0.16250000000000001</v>
      </c>
      <c r="HH22" s="532">
        <v>5</v>
      </c>
      <c r="HI22" s="537">
        <v>0.21176470588235294</v>
      </c>
      <c r="HJ22" s="803">
        <v>4</v>
      </c>
      <c r="HK22" s="804">
        <v>64</v>
      </c>
      <c r="HL22" s="805">
        <v>5.8823529411764705E-2</v>
      </c>
      <c r="HM22" s="534">
        <v>4</v>
      </c>
      <c r="HN22" s="534">
        <v>68</v>
      </c>
      <c r="HO22" s="320">
        <v>5.8823529411764705E-2</v>
      </c>
      <c r="HP22" s="535"/>
      <c r="HQ22" s="535"/>
      <c r="HR22" s="565">
        <v>9.375E-2</v>
      </c>
      <c r="HS22" s="733">
        <v>12</v>
      </c>
      <c r="HT22" s="733">
        <v>128</v>
      </c>
      <c r="HU22" s="533"/>
      <c r="HV22" s="533"/>
      <c r="HW22" s="566">
        <v>6.363636363636363E-2</v>
      </c>
      <c r="HX22" s="564">
        <v>7</v>
      </c>
      <c r="HY22" s="564">
        <v>110</v>
      </c>
      <c r="HZ22" s="535"/>
      <c r="IA22" s="535"/>
      <c r="IB22" s="565">
        <v>3.125E-2</v>
      </c>
      <c r="IC22" s="733">
        <v>2</v>
      </c>
      <c r="ID22" s="733">
        <v>64</v>
      </c>
      <c r="IE22" s="533"/>
      <c r="IF22" s="826"/>
      <c r="IG22" s="566">
        <v>0.1038961038961039</v>
      </c>
      <c r="IH22" s="564">
        <v>16</v>
      </c>
      <c r="II22" s="564">
        <v>154</v>
      </c>
      <c r="IJ22" s="528"/>
      <c r="IK22" s="528"/>
      <c r="IL22" s="566">
        <v>9.375E-2</v>
      </c>
      <c r="IM22" s="564">
        <v>6</v>
      </c>
      <c r="IN22" s="564">
        <v>64</v>
      </c>
      <c r="IO22" s="535"/>
      <c r="IP22" s="535"/>
      <c r="IQ22" s="565">
        <v>4.2904290429042903E-2</v>
      </c>
      <c r="IR22" s="733">
        <v>13</v>
      </c>
      <c r="IS22" s="733">
        <v>303</v>
      </c>
      <c r="IT22" s="562">
        <v>4.3062200956937802E-2</v>
      </c>
      <c r="IU22" s="733">
        <v>27</v>
      </c>
      <c r="IV22" s="733">
        <v>627</v>
      </c>
      <c r="IW22" s="530"/>
      <c r="IX22" s="530"/>
      <c r="IY22" s="566">
        <v>0</v>
      </c>
      <c r="IZ22" s="564">
        <v>0</v>
      </c>
      <c r="JA22" s="564">
        <v>22</v>
      </c>
      <c r="JB22" s="528"/>
      <c r="JC22" s="528"/>
      <c r="JD22" s="527"/>
      <c r="JE22" s="528"/>
      <c r="JF22" s="528"/>
      <c r="JG22" s="528"/>
      <c r="JH22" s="531"/>
      <c r="JI22" s="538">
        <v>0</v>
      </c>
      <c r="JJ22" s="326">
        <v>2</v>
      </c>
      <c r="JK22" s="326">
        <v>3</v>
      </c>
      <c r="JL22" s="327">
        <v>3</v>
      </c>
      <c r="JM22" s="1079">
        <v>2.01E-2</v>
      </c>
      <c r="JN22" s="918">
        <v>0.04</v>
      </c>
      <c r="JO22" s="918">
        <v>0.04</v>
      </c>
      <c r="JP22" s="540">
        <v>0.89</v>
      </c>
      <c r="JQ22" s="330">
        <v>0.8</v>
      </c>
      <c r="JR22" s="330">
        <v>0.2</v>
      </c>
      <c r="JS22" s="539">
        <v>-0.64400000000000002</v>
      </c>
      <c r="JT22" s="625"/>
      <c r="JU22" s="625"/>
      <c r="JV22" s="915">
        <v>-2.1899999999999999E-2</v>
      </c>
      <c r="JW22" s="625"/>
      <c r="JX22" s="335"/>
      <c r="JY22" s="329">
        <v>1.1000000000000001</v>
      </c>
      <c r="JZ22" s="329">
        <v>0.1</v>
      </c>
      <c r="KA22" s="329">
        <v>-6.1</v>
      </c>
      <c r="KB22" s="331">
        <v>-0.1</v>
      </c>
      <c r="KC22" s="332">
        <v>0.77900000000000003</v>
      </c>
      <c r="KD22" s="330">
        <v>0.75600000000000001</v>
      </c>
      <c r="KE22" s="330">
        <v>0.29399999999999993</v>
      </c>
      <c r="KF22" s="330">
        <v>0.05</v>
      </c>
      <c r="KG22" s="333">
        <v>0.65600000000000003</v>
      </c>
      <c r="KH22" s="539">
        <v>0.32300000000000001</v>
      </c>
      <c r="KI22" s="335">
        <v>0.63</v>
      </c>
      <c r="KJ22" s="329">
        <v>0.41999999999999993</v>
      </c>
      <c r="KK22" s="329">
        <v>0.05</v>
      </c>
      <c r="KL22" s="331">
        <v>0.53</v>
      </c>
      <c r="KM22" s="541">
        <v>-5.33E-2</v>
      </c>
      <c r="KN22" s="326"/>
      <c r="KO22" s="326"/>
      <c r="KP22" s="334">
        <v>-4.3499999999999997E-2</v>
      </c>
      <c r="KQ22" s="326"/>
      <c r="KR22" s="326"/>
      <c r="KS22" s="334">
        <v>0.05</v>
      </c>
      <c r="KT22" s="334">
        <v>0.05</v>
      </c>
      <c r="KU22" s="334">
        <v>0.05</v>
      </c>
      <c r="KV22" s="334">
        <v>-0.05</v>
      </c>
      <c r="KW22" s="334">
        <v>-0.05</v>
      </c>
      <c r="KX22" s="334">
        <v>-0.05</v>
      </c>
      <c r="KY22" s="539">
        <v>0.499</v>
      </c>
      <c r="KZ22" s="335">
        <v>0.55000000000000004</v>
      </c>
      <c r="LA22" s="335">
        <v>0.34999999999999987</v>
      </c>
      <c r="LB22" s="335">
        <v>0.05</v>
      </c>
      <c r="LC22" s="335">
        <v>0.1</v>
      </c>
      <c r="LD22" s="335">
        <v>0.05</v>
      </c>
      <c r="LE22" s="336">
        <v>0.45000000000000007</v>
      </c>
      <c r="LF22" s="541">
        <v>0.90300000000000002</v>
      </c>
      <c r="LG22" s="334">
        <v>0.85</v>
      </c>
      <c r="LH22" s="542">
        <v>0.15</v>
      </c>
      <c r="LI22" s="543"/>
      <c r="LJ22" s="171">
        <v>6</v>
      </c>
      <c r="LK22" s="171">
        <v>2</v>
      </c>
      <c r="LL22" s="172">
        <v>8</v>
      </c>
      <c r="LM22" s="259"/>
      <c r="LN22" s="175">
        <v>0.8</v>
      </c>
      <c r="LO22" s="341">
        <v>0.2</v>
      </c>
      <c r="LP22" s="1046"/>
      <c r="LQ22" s="978">
        <v>0.6</v>
      </c>
      <c r="LR22" s="978">
        <v>0.25</v>
      </c>
      <c r="LS22" s="1003">
        <v>0.15</v>
      </c>
      <c r="LT22" s="548"/>
      <c r="LU22" s="259">
        <v>-0.1</v>
      </c>
      <c r="LV22" s="259">
        <v>-0.1</v>
      </c>
      <c r="LW22" s="259">
        <v>-0.1</v>
      </c>
      <c r="LX22" s="549"/>
      <c r="LY22" s="550">
        <v>7920</v>
      </c>
      <c r="LZ22" s="551">
        <v>610040</v>
      </c>
      <c r="MA22" s="548"/>
      <c r="MB22" s="354">
        <v>0.75</v>
      </c>
      <c r="MC22" s="175">
        <v>0.55000000000000004</v>
      </c>
      <c r="MD22" s="175">
        <v>0.1</v>
      </c>
      <c r="ME22" s="341">
        <v>0.35</v>
      </c>
      <c r="MF22" s="547"/>
      <c r="MG22" s="177">
        <v>0.8</v>
      </c>
      <c r="MH22" s="177">
        <v>0.6</v>
      </c>
      <c r="MI22" s="177">
        <v>0.1</v>
      </c>
      <c r="MJ22" s="338">
        <v>0.3</v>
      </c>
      <c r="MK22" s="552"/>
      <c r="ML22" s="179">
        <v>1.9</v>
      </c>
      <c r="MM22" s="180">
        <v>2.1</v>
      </c>
    </row>
    <row r="23" spans="1:351" x14ac:dyDescent="0.2">
      <c r="A23" s="268">
        <v>42948</v>
      </c>
      <c r="B23" s="855">
        <v>8</v>
      </c>
      <c r="C23" s="853">
        <v>2017</v>
      </c>
      <c r="D23" s="967">
        <v>7372</v>
      </c>
      <c r="E23" s="966">
        <v>1387</v>
      </c>
      <c r="F23" s="966">
        <v>1029</v>
      </c>
      <c r="G23" s="965">
        <v>2641</v>
      </c>
      <c r="H23" s="965">
        <v>2315</v>
      </c>
      <c r="I23" s="501"/>
      <c r="J23" s="502"/>
      <c r="K23" s="503"/>
      <c r="L23" s="504">
        <v>6</v>
      </c>
      <c r="M23" s="505">
        <v>8.1389039609332605E-4</v>
      </c>
      <c r="N23" s="505">
        <v>1.01810127032099E-3</v>
      </c>
      <c r="O23" s="506">
        <v>1E-3</v>
      </c>
      <c r="P23" s="506">
        <v>5.0000000000000001E-4</v>
      </c>
      <c r="Q23" s="507">
        <v>5.0000000000000001E-4</v>
      </c>
      <c r="R23" s="508"/>
      <c r="S23" s="509">
        <v>1</v>
      </c>
      <c r="T23" s="510">
        <v>0.25</v>
      </c>
      <c r="U23" s="510">
        <v>0.15</v>
      </c>
      <c r="V23" s="510">
        <v>0.6</v>
      </c>
      <c r="W23" s="502"/>
      <c r="X23" s="511" t="s">
        <v>27</v>
      </c>
      <c r="Y23" s="511">
        <v>0.25</v>
      </c>
      <c r="Z23" s="511">
        <v>0.15</v>
      </c>
      <c r="AA23" s="512">
        <v>0.6</v>
      </c>
      <c r="AB23" s="511"/>
      <c r="AC23" s="511"/>
      <c r="AD23" s="513"/>
      <c r="AE23" s="514"/>
      <c r="AF23" s="515"/>
      <c r="AG23" s="514"/>
      <c r="AH23" s="514"/>
      <c r="AI23" s="515"/>
      <c r="AJ23" s="514"/>
      <c r="AK23" s="514"/>
      <c r="AL23" s="515"/>
      <c r="AM23" s="516">
        <v>0.33200000000000002</v>
      </c>
      <c r="AN23" s="517">
        <v>0.66799999999999993</v>
      </c>
      <c r="AO23" s="518"/>
      <c r="AP23" s="519"/>
      <c r="AQ23" s="519"/>
      <c r="AR23" s="519"/>
      <c r="AS23" s="117">
        <v>0.28000000000000003</v>
      </c>
      <c r="AT23" s="117">
        <v>0.12</v>
      </c>
      <c r="AU23" s="272">
        <v>0.12</v>
      </c>
      <c r="AV23" s="518"/>
      <c r="AW23" s="519"/>
      <c r="AX23" s="519"/>
      <c r="AY23" s="519">
        <v>0.22</v>
      </c>
      <c r="AZ23" s="271">
        <v>0.1</v>
      </c>
      <c r="BA23" s="272">
        <v>0.1</v>
      </c>
      <c r="BB23" s="518"/>
      <c r="BC23" s="519"/>
      <c r="BD23" s="520"/>
      <c r="BE23" s="273"/>
      <c r="BF23" s="273">
        <v>5.0000000000000001E-3</v>
      </c>
      <c r="BG23" s="273">
        <v>2.5999999999999999E-3</v>
      </c>
      <c r="BH23" s="273">
        <v>2.3999999999999998E-3</v>
      </c>
      <c r="BI23" s="274"/>
      <c r="BJ23" s="518"/>
      <c r="BK23" s="519"/>
      <c r="BL23" s="520"/>
      <c r="BM23" s="273">
        <v>4.0000000000000001E-3</v>
      </c>
      <c r="BN23" s="273">
        <v>2E-3</v>
      </c>
      <c r="BO23" s="274">
        <v>1E-3</v>
      </c>
      <c r="BP23" s="273"/>
      <c r="BQ23" s="1021"/>
      <c r="BR23" s="1097">
        <v>0.5</v>
      </c>
      <c r="BS23" s="1021">
        <v>5</v>
      </c>
      <c r="BT23" s="521">
        <v>4.9000000000000002E-2</v>
      </c>
      <c r="BU23" s="555">
        <v>5.0799999999999998E-2</v>
      </c>
      <c r="BV23" s="555">
        <v>4.0800000000000003E-2</v>
      </c>
      <c r="BW23" s="555">
        <v>5.57E-2</v>
      </c>
      <c r="BX23" s="555">
        <v>5.7099999999999998E-2</v>
      </c>
      <c r="BY23" s="276">
        <v>0.04</v>
      </c>
      <c r="BZ23" s="276">
        <v>0.06</v>
      </c>
      <c r="CA23" s="815"/>
      <c r="CB23" s="816"/>
      <c r="CC23" s="816"/>
      <c r="CD23" s="816"/>
      <c r="CE23" s="978">
        <v>0.2</v>
      </c>
      <c r="CF23" s="978">
        <v>0.2</v>
      </c>
      <c r="CG23" s="978">
        <v>0.6</v>
      </c>
      <c r="CH23" s="816"/>
      <c r="CI23" s="816"/>
      <c r="CJ23" s="986"/>
      <c r="CK23" s="714">
        <v>0.78</v>
      </c>
      <c r="CL23" s="525">
        <v>0.8</v>
      </c>
      <c r="CM23" s="345">
        <v>0.2</v>
      </c>
      <c r="CN23" s="518"/>
      <c r="CO23" s="519"/>
      <c r="CP23" s="519"/>
      <c r="CQ23" s="478"/>
      <c r="CR23" s="295">
        <v>0.27500000000000002</v>
      </c>
      <c r="CS23" s="295">
        <v>9.5000000000000001E-2</v>
      </c>
      <c r="CT23" s="295">
        <v>0.63</v>
      </c>
      <c r="CU23" s="526"/>
      <c r="CV23" s="815"/>
      <c r="CW23" s="816"/>
      <c r="CX23" s="816"/>
      <c r="CY23" s="978">
        <v>1</v>
      </c>
      <c r="CZ23" s="978">
        <v>0.99099999999999999</v>
      </c>
      <c r="DA23" s="1003">
        <v>8.9999999999999993E-3</v>
      </c>
      <c r="DB23" s="160">
        <v>1</v>
      </c>
      <c r="DC23" s="557">
        <v>480000</v>
      </c>
      <c r="DD23" s="558">
        <v>500000</v>
      </c>
      <c r="DE23" s="348">
        <v>-20000</v>
      </c>
      <c r="DF23" s="348">
        <v>1500000</v>
      </c>
      <c r="DG23" s="348">
        <v>-500000</v>
      </c>
      <c r="DH23" s="559">
        <v>0</v>
      </c>
      <c r="DI23" s="560">
        <v>1938000</v>
      </c>
      <c r="DJ23" s="561">
        <v>1681000</v>
      </c>
      <c r="DK23" s="300">
        <v>0.15288518738845924</v>
      </c>
      <c r="DL23" s="300">
        <v>0.4</v>
      </c>
      <c r="DM23" s="300">
        <v>-0.2</v>
      </c>
      <c r="DN23" s="259">
        <v>-0.2</v>
      </c>
      <c r="DO23" s="1008"/>
      <c r="DP23" s="792">
        <v>0.05</v>
      </c>
      <c r="DQ23" s="978">
        <v>0.02</v>
      </c>
      <c r="DR23" s="978">
        <v>0.93</v>
      </c>
      <c r="DS23" s="703">
        <v>-9.6000000000000002E-2</v>
      </c>
      <c r="DT23" s="296">
        <v>0.15</v>
      </c>
      <c r="DU23" s="296">
        <v>-0.2</v>
      </c>
      <c r="DV23" s="296">
        <v>-0.1</v>
      </c>
      <c r="DW23" s="296">
        <v>-0.1</v>
      </c>
      <c r="DX23" s="259">
        <v>-0.05</v>
      </c>
      <c r="DY23" s="259">
        <v>-0.05</v>
      </c>
      <c r="DZ23" s="296">
        <v>-8.0000000000000002E-3</v>
      </c>
      <c r="EA23" s="296"/>
      <c r="EB23" s="297">
        <v>25</v>
      </c>
      <c r="EC23" s="298">
        <v>0.9</v>
      </c>
      <c r="ED23" s="298">
        <v>219.1</v>
      </c>
      <c r="EE23" s="279">
        <v>0.98199999999999998</v>
      </c>
      <c r="EF23" s="882"/>
      <c r="EG23" s="882"/>
      <c r="EH23" s="279">
        <v>0.05</v>
      </c>
      <c r="EI23" s="279"/>
      <c r="EJ23" s="287">
        <v>0.95</v>
      </c>
      <c r="EK23" s="299">
        <v>1</v>
      </c>
      <c r="EL23" s="300">
        <v>0.05</v>
      </c>
      <c r="EM23" s="301">
        <v>0.95</v>
      </c>
      <c r="EN23" s="1040">
        <v>1</v>
      </c>
      <c r="EO23" s="1007">
        <v>8.9999999999999993E-3</v>
      </c>
      <c r="EP23" s="1007">
        <v>4.1000000000000002E-2</v>
      </c>
      <c r="EQ23" s="1041">
        <v>0.95</v>
      </c>
      <c r="ER23" s="303"/>
      <c r="ES23" s="527">
        <v>0.83599999999999997</v>
      </c>
      <c r="ET23" s="236">
        <v>0.78</v>
      </c>
      <c r="EU23" s="236">
        <v>0.08</v>
      </c>
      <c r="EV23" s="236">
        <v>0.04</v>
      </c>
      <c r="EW23" s="236">
        <v>0.1</v>
      </c>
      <c r="EX23" s="528">
        <v>0.93500000000000005</v>
      </c>
      <c r="EY23" s="528">
        <v>0.76900000000000002</v>
      </c>
      <c r="EZ23" s="528">
        <v>0.9</v>
      </c>
      <c r="FA23" s="528">
        <v>0.81299999999999994</v>
      </c>
      <c r="FB23" s="528">
        <v>0.83599999999999997</v>
      </c>
      <c r="FC23" s="529">
        <v>0.82599999999999996</v>
      </c>
      <c r="FD23" s="307">
        <v>0.77</v>
      </c>
      <c r="FE23" s="308">
        <v>0.04</v>
      </c>
      <c r="FF23" s="308">
        <v>6.4000000000000001E-2</v>
      </c>
      <c r="FG23" s="308">
        <v>0.126</v>
      </c>
      <c r="FH23" s="530">
        <v>0.89900000000000002</v>
      </c>
      <c r="FI23" s="530">
        <v>0.85299999999999998</v>
      </c>
      <c r="FJ23" s="530">
        <v>0.75</v>
      </c>
      <c r="FK23" s="307">
        <v>0.65</v>
      </c>
      <c r="FL23" s="308">
        <v>0.1</v>
      </c>
      <c r="FM23" s="308">
        <v>0.124</v>
      </c>
      <c r="FN23" s="308">
        <v>0.126</v>
      </c>
      <c r="FO23" s="235">
        <v>0.72599999999999998</v>
      </c>
      <c r="FP23" s="303">
        <v>0.63300000000000001</v>
      </c>
      <c r="FQ23" s="303">
        <v>9.6000000000000002E-2</v>
      </c>
      <c r="FR23" s="303">
        <v>0.11799999999999999</v>
      </c>
      <c r="FS23" s="303">
        <v>0.153</v>
      </c>
      <c r="FT23" s="528">
        <v>0.59599999999999997</v>
      </c>
      <c r="FU23" s="303">
        <v>0.6</v>
      </c>
      <c r="FV23" s="303">
        <v>0.1</v>
      </c>
      <c r="FW23" s="303">
        <v>0.2</v>
      </c>
      <c r="FX23" s="236">
        <v>0.1</v>
      </c>
      <c r="FY23" s="528">
        <v>0.78700000000000003</v>
      </c>
      <c r="FZ23" s="236">
        <v>0.64900000000000002</v>
      </c>
      <c r="GA23" s="303">
        <v>7.0000000000000007E-2</v>
      </c>
      <c r="GB23" s="303">
        <v>6.0999999999999999E-2</v>
      </c>
      <c r="GC23" s="303">
        <v>0.22</v>
      </c>
      <c r="GD23" s="528">
        <v>0.81299999999999994</v>
      </c>
      <c r="GE23" s="303">
        <v>0.625</v>
      </c>
      <c r="GF23" s="303">
        <v>0.125</v>
      </c>
      <c r="GG23" s="303">
        <v>0.125</v>
      </c>
      <c r="GH23" s="303">
        <v>0.125</v>
      </c>
      <c r="GI23" s="528">
        <v>0.71899999999999997</v>
      </c>
      <c r="GJ23" s="309">
        <v>0.95599999999999996</v>
      </c>
      <c r="GK23" s="352"/>
      <c r="GL23" s="352"/>
      <c r="GM23" s="310">
        <v>0.9</v>
      </c>
      <c r="GN23" s="310">
        <v>0.1</v>
      </c>
      <c r="GO23" s="310">
        <v>1</v>
      </c>
      <c r="GP23" s="352"/>
      <c r="GQ23" s="894"/>
      <c r="GR23" s="790">
        <v>201</v>
      </c>
      <c r="GS23" s="791">
        <v>327</v>
      </c>
      <c r="GT23" s="1033">
        <v>0.61467889908256879</v>
      </c>
      <c r="GU23" s="564">
        <v>185</v>
      </c>
      <c r="GV23" s="564">
        <v>342</v>
      </c>
      <c r="GW23" s="324">
        <v>0.54093567251461994</v>
      </c>
      <c r="GX23" s="528"/>
      <c r="GY23" s="531"/>
      <c r="GZ23" s="803">
        <v>16</v>
      </c>
      <c r="HA23" s="804">
        <v>91</v>
      </c>
      <c r="HB23" s="1033">
        <v>0.14953271028037382</v>
      </c>
      <c r="HC23" s="533"/>
      <c r="HD23" s="533"/>
      <c r="HE23" s="532">
        <v>16</v>
      </c>
      <c r="HF23" s="532">
        <v>101</v>
      </c>
      <c r="HG23" s="563">
        <v>0.15841584158415842</v>
      </c>
      <c r="HH23" s="532">
        <v>7</v>
      </c>
      <c r="HI23" s="537">
        <v>0.21296296296296297</v>
      </c>
      <c r="HJ23" s="803">
        <v>7</v>
      </c>
      <c r="HK23" s="804">
        <v>71</v>
      </c>
      <c r="HL23" s="805">
        <v>8.9743589743589744E-2</v>
      </c>
      <c r="HM23" s="534">
        <v>7</v>
      </c>
      <c r="HN23" s="534">
        <v>79</v>
      </c>
      <c r="HO23" s="320">
        <v>8.8607594936708861E-2</v>
      </c>
      <c r="HP23" s="535"/>
      <c r="HQ23" s="535"/>
      <c r="HR23" s="565">
        <v>0.18543046357615894</v>
      </c>
      <c r="HS23" s="733">
        <v>28</v>
      </c>
      <c r="HT23" s="733">
        <v>151</v>
      </c>
      <c r="HU23" s="533"/>
      <c r="HV23" s="533"/>
      <c r="HW23" s="566">
        <v>5.9602649006622516E-2</v>
      </c>
      <c r="HX23" s="564">
        <v>9</v>
      </c>
      <c r="HY23" s="564">
        <v>151</v>
      </c>
      <c r="HZ23" s="535"/>
      <c r="IA23" s="535"/>
      <c r="IB23" s="565">
        <v>0</v>
      </c>
      <c r="IC23" s="733">
        <v>0</v>
      </c>
      <c r="ID23" s="733">
        <v>106</v>
      </c>
      <c r="IE23" s="533"/>
      <c r="IF23" s="826"/>
      <c r="IG23" s="566">
        <v>3.2000000000000001E-2</v>
      </c>
      <c r="IH23" s="564">
        <v>4</v>
      </c>
      <c r="II23" s="564">
        <v>125</v>
      </c>
      <c r="IJ23" s="528"/>
      <c r="IK23" s="528"/>
      <c r="IL23" s="566">
        <v>0.10810810810810811</v>
      </c>
      <c r="IM23" s="564">
        <v>8</v>
      </c>
      <c r="IN23" s="564">
        <v>74</v>
      </c>
      <c r="IO23" s="535"/>
      <c r="IP23" s="535"/>
      <c r="IQ23" s="565">
        <v>2.2222222222222223E-2</v>
      </c>
      <c r="IR23" s="733">
        <v>10</v>
      </c>
      <c r="IS23" s="733">
        <v>450</v>
      </c>
      <c r="IT23" s="562">
        <v>5.7142857142857141E-2</v>
      </c>
      <c r="IU23" s="733">
        <v>40</v>
      </c>
      <c r="IV23" s="733">
        <v>700</v>
      </c>
      <c r="IW23" s="530"/>
      <c r="IX23" s="530"/>
      <c r="IY23" s="566">
        <v>7.3170731707317069E-2</v>
      </c>
      <c r="IZ23" s="564">
        <v>3</v>
      </c>
      <c r="JA23" s="564">
        <v>41</v>
      </c>
      <c r="JB23" s="528"/>
      <c r="JC23" s="528"/>
      <c r="JD23" s="527"/>
      <c r="JE23" s="528"/>
      <c r="JF23" s="528"/>
      <c r="JG23" s="528"/>
      <c r="JH23" s="531"/>
      <c r="JI23" s="538">
        <v>0</v>
      </c>
      <c r="JJ23" s="326">
        <v>2</v>
      </c>
      <c r="JK23" s="326">
        <v>3</v>
      </c>
      <c r="JL23" s="327">
        <v>3</v>
      </c>
      <c r="JM23" s="1079">
        <v>2.12E-2</v>
      </c>
      <c r="JN23" s="918">
        <v>0.04</v>
      </c>
      <c r="JO23" s="918">
        <v>0.04</v>
      </c>
      <c r="JP23" s="540">
        <v>0.88</v>
      </c>
      <c r="JQ23" s="330">
        <v>0.8</v>
      </c>
      <c r="JR23" s="330">
        <v>0.2</v>
      </c>
      <c r="JS23" s="539">
        <v>-0.48530000000000001</v>
      </c>
      <c r="JT23" s="625"/>
      <c r="JU23" s="625"/>
      <c r="JV23" s="915">
        <v>-2.6700000000000002E-2</v>
      </c>
      <c r="JW23" s="625"/>
      <c r="JX23" s="335"/>
      <c r="JY23" s="329">
        <v>1.1000000000000001</v>
      </c>
      <c r="JZ23" s="329">
        <v>0.1</v>
      </c>
      <c r="KA23" s="329">
        <v>-6.1</v>
      </c>
      <c r="KB23" s="331">
        <v>-0.1</v>
      </c>
      <c r="KC23" s="332">
        <v>0.91900000000000004</v>
      </c>
      <c r="KD23" s="330">
        <v>0.75600000000000001</v>
      </c>
      <c r="KE23" s="330">
        <v>0.29399999999999993</v>
      </c>
      <c r="KF23" s="330">
        <v>0.05</v>
      </c>
      <c r="KG23" s="333">
        <v>0.65600000000000003</v>
      </c>
      <c r="KH23" s="539">
        <v>0.43099999999999999</v>
      </c>
      <c r="KI23" s="335">
        <v>0.63</v>
      </c>
      <c r="KJ23" s="329">
        <v>0.41999999999999993</v>
      </c>
      <c r="KK23" s="329">
        <v>0.05</v>
      </c>
      <c r="KL23" s="331">
        <v>0.53</v>
      </c>
      <c r="KM23" s="541">
        <v>-2.63E-2</v>
      </c>
      <c r="KN23" s="326"/>
      <c r="KO23" s="326"/>
      <c r="KP23" s="334">
        <v>1.4E-3</v>
      </c>
      <c r="KQ23" s="326"/>
      <c r="KR23" s="326"/>
      <c r="KS23" s="334">
        <v>0.05</v>
      </c>
      <c r="KT23" s="334">
        <v>0.05</v>
      </c>
      <c r="KU23" s="334">
        <v>0.05</v>
      </c>
      <c r="KV23" s="334">
        <v>-0.05</v>
      </c>
      <c r="KW23" s="334">
        <v>-0.05</v>
      </c>
      <c r="KX23" s="334">
        <v>-0.05</v>
      </c>
      <c r="KY23" s="539">
        <v>0.45800000000000002</v>
      </c>
      <c r="KZ23" s="335">
        <v>0.55000000000000004</v>
      </c>
      <c r="LA23" s="335">
        <v>0.34999999999999987</v>
      </c>
      <c r="LB23" s="335">
        <v>0.05</v>
      </c>
      <c r="LC23" s="335">
        <v>0.1</v>
      </c>
      <c r="LD23" s="335">
        <v>0.05</v>
      </c>
      <c r="LE23" s="336">
        <v>0.45000000000000007</v>
      </c>
      <c r="LF23" s="541">
        <v>0.85399999999999998</v>
      </c>
      <c r="LG23" s="334">
        <v>0.85</v>
      </c>
      <c r="LH23" s="542">
        <v>0.15</v>
      </c>
      <c r="LI23" s="543"/>
      <c r="LJ23" s="171">
        <v>6</v>
      </c>
      <c r="LK23" s="171">
        <v>2</v>
      </c>
      <c r="LL23" s="172">
        <v>8</v>
      </c>
      <c r="LM23" s="259"/>
      <c r="LN23" s="175">
        <v>0.8</v>
      </c>
      <c r="LO23" s="341">
        <v>0.2</v>
      </c>
      <c r="LP23" s="1046"/>
      <c r="LQ23" s="978">
        <v>0.6</v>
      </c>
      <c r="LR23" s="978">
        <v>0.25</v>
      </c>
      <c r="LS23" s="1003">
        <v>0.15</v>
      </c>
      <c r="LT23" s="548"/>
      <c r="LU23" s="259">
        <v>-0.1</v>
      </c>
      <c r="LV23" s="259">
        <v>-0.1</v>
      </c>
      <c r="LW23" s="259">
        <v>-0.1</v>
      </c>
      <c r="LX23" s="549"/>
      <c r="LY23" s="550">
        <v>9900</v>
      </c>
      <c r="LZ23" s="551">
        <v>608060</v>
      </c>
      <c r="MA23" s="548"/>
      <c r="MB23" s="354">
        <v>0.75</v>
      </c>
      <c r="MC23" s="175">
        <v>0.55000000000000004</v>
      </c>
      <c r="MD23" s="175">
        <v>0.1</v>
      </c>
      <c r="ME23" s="341">
        <v>0.35</v>
      </c>
      <c r="MF23" s="547"/>
      <c r="MG23" s="177">
        <v>0.8</v>
      </c>
      <c r="MH23" s="177">
        <v>0.6</v>
      </c>
      <c r="MI23" s="177">
        <v>0.1</v>
      </c>
      <c r="MJ23" s="338">
        <v>0.3</v>
      </c>
      <c r="MK23" s="552"/>
      <c r="ML23" s="179">
        <v>1.9</v>
      </c>
      <c r="MM23" s="180">
        <v>2.1</v>
      </c>
    </row>
    <row r="24" spans="1:351" x14ac:dyDescent="0.2">
      <c r="A24" s="268">
        <v>42979</v>
      </c>
      <c r="B24" s="855">
        <v>9</v>
      </c>
      <c r="C24" s="853">
        <v>2017</v>
      </c>
      <c r="D24" s="967">
        <v>6576</v>
      </c>
      <c r="E24" s="966">
        <v>1186</v>
      </c>
      <c r="F24" s="966">
        <v>913</v>
      </c>
      <c r="G24" s="965">
        <v>2474</v>
      </c>
      <c r="H24" s="965">
        <v>2003</v>
      </c>
      <c r="I24" s="501"/>
      <c r="J24" s="502"/>
      <c r="K24" s="503"/>
      <c r="L24" s="504">
        <v>5</v>
      </c>
      <c r="M24" s="505">
        <v>7.6034063260340637E-4</v>
      </c>
      <c r="N24" s="505">
        <v>1.01810127032099E-3</v>
      </c>
      <c r="O24" s="506">
        <v>1E-3</v>
      </c>
      <c r="P24" s="506">
        <v>5.0000000000000001E-4</v>
      </c>
      <c r="Q24" s="507">
        <v>5.0000000000000001E-4</v>
      </c>
      <c r="R24" s="508"/>
      <c r="S24" s="509">
        <v>1</v>
      </c>
      <c r="T24" s="510">
        <v>0.25</v>
      </c>
      <c r="U24" s="510">
        <v>0.15</v>
      </c>
      <c r="V24" s="510">
        <v>0.6</v>
      </c>
      <c r="W24" s="502"/>
      <c r="X24" s="511">
        <v>1</v>
      </c>
      <c r="Y24" s="511">
        <v>0.25</v>
      </c>
      <c r="Z24" s="511">
        <v>0.15</v>
      </c>
      <c r="AA24" s="512">
        <v>0.6</v>
      </c>
      <c r="AB24" s="511"/>
      <c r="AC24" s="511"/>
      <c r="AD24" s="513"/>
      <c r="AE24" s="514"/>
      <c r="AF24" s="515"/>
      <c r="AG24" s="514"/>
      <c r="AH24" s="514"/>
      <c r="AI24" s="515"/>
      <c r="AJ24" s="514"/>
      <c r="AK24" s="514"/>
      <c r="AL24" s="515"/>
      <c r="AM24" s="516">
        <v>0.41499999999999998</v>
      </c>
      <c r="AN24" s="517">
        <v>0.58499999999999996</v>
      </c>
      <c r="AO24" s="522"/>
      <c r="AP24" s="523">
        <v>4</v>
      </c>
      <c r="AQ24" s="523"/>
      <c r="AR24" s="523">
        <v>0.34</v>
      </c>
      <c r="AS24" s="117">
        <v>0.28000000000000003</v>
      </c>
      <c r="AT24" s="117">
        <v>0.12</v>
      </c>
      <c r="AU24" s="118">
        <v>0.12</v>
      </c>
      <c r="AV24" s="543"/>
      <c r="AW24" s="544">
        <v>0</v>
      </c>
      <c r="AX24" s="544">
        <v>0</v>
      </c>
      <c r="AY24" s="544">
        <v>0.22</v>
      </c>
      <c r="AZ24" s="120">
        <v>0.1</v>
      </c>
      <c r="BA24" s="121">
        <v>0.1</v>
      </c>
      <c r="BB24" s="522">
        <v>3</v>
      </c>
      <c r="BC24" s="523"/>
      <c r="BD24" s="555">
        <v>1.6999999999999999E-3</v>
      </c>
      <c r="BE24" s="276"/>
      <c r="BF24" s="276">
        <v>5.0000000000000001E-3</v>
      </c>
      <c r="BG24" s="276">
        <v>2.5999999999999999E-3</v>
      </c>
      <c r="BH24" s="276">
        <v>2.3999999999999998E-3</v>
      </c>
      <c r="BI24" s="277"/>
      <c r="BJ24" s="543">
        <v>0</v>
      </c>
      <c r="BK24" s="544"/>
      <c r="BL24" s="556">
        <v>0</v>
      </c>
      <c r="BM24" s="159">
        <v>4.0000000000000001E-3</v>
      </c>
      <c r="BN24" s="159">
        <v>2E-3</v>
      </c>
      <c r="BO24" s="342">
        <v>1E-3</v>
      </c>
      <c r="BP24" s="159"/>
      <c r="BQ24" s="1023"/>
      <c r="BR24" s="1095">
        <v>0.5</v>
      </c>
      <c r="BS24" s="879">
        <v>5</v>
      </c>
      <c r="BT24" s="521">
        <v>4.3499999999999997E-2</v>
      </c>
      <c r="BU24" s="555">
        <v>4.3099999999999999E-2</v>
      </c>
      <c r="BV24" s="555">
        <v>4.7E-2</v>
      </c>
      <c r="BW24" s="555">
        <v>3.7900000000000003E-2</v>
      </c>
      <c r="BX24" s="555">
        <v>4.7800000000000002E-2</v>
      </c>
      <c r="BY24" s="276">
        <v>0.04</v>
      </c>
      <c r="BZ24" s="276">
        <v>0.06</v>
      </c>
      <c r="CA24" s="815"/>
      <c r="CB24" s="816"/>
      <c r="CC24" s="816"/>
      <c r="CD24" s="816"/>
      <c r="CE24" s="978">
        <v>0.2</v>
      </c>
      <c r="CF24" s="978">
        <v>0.2</v>
      </c>
      <c r="CG24" s="978">
        <v>0.6</v>
      </c>
      <c r="CH24" s="816"/>
      <c r="CI24" s="816"/>
      <c r="CJ24" s="986"/>
      <c r="CK24" s="714">
        <v>0.74</v>
      </c>
      <c r="CL24" s="525">
        <v>0.8</v>
      </c>
      <c r="CM24" s="345">
        <v>0.2</v>
      </c>
      <c r="CN24" s="518"/>
      <c r="CO24" s="519"/>
      <c r="CP24" s="519"/>
      <c r="CQ24" s="478"/>
      <c r="CR24" s="295">
        <v>0.35</v>
      </c>
      <c r="CS24" s="295">
        <v>9.5000000000000001E-2</v>
      </c>
      <c r="CT24" s="295">
        <v>0.55500000000000005</v>
      </c>
      <c r="CU24" s="526"/>
      <c r="CV24" s="815"/>
      <c r="CW24" s="816"/>
      <c r="CX24" s="816"/>
      <c r="CY24" s="978">
        <v>1</v>
      </c>
      <c r="CZ24" s="978">
        <v>0.99099999999999999</v>
      </c>
      <c r="DA24" s="1003">
        <v>8.9999999999999993E-3</v>
      </c>
      <c r="DB24" s="160">
        <v>1</v>
      </c>
      <c r="DC24" s="557">
        <v>170000</v>
      </c>
      <c r="DD24" s="558">
        <v>200000</v>
      </c>
      <c r="DE24" s="348">
        <v>-30000</v>
      </c>
      <c r="DF24" s="348">
        <v>1500000</v>
      </c>
      <c r="DG24" s="348">
        <v>-500000</v>
      </c>
      <c r="DH24" s="559">
        <v>0</v>
      </c>
      <c r="DI24" s="560">
        <v>2383000</v>
      </c>
      <c r="DJ24" s="561">
        <v>2212000</v>
      </c>
      <c r="DK24" s="300">
        <v>7.730560578661845E-2</v>
      </c>
      <c r="DL24" s="300">
        <v>0.4</v>
      </c>
      <c r="DM24" s="300">
        <v>-0.2</v>
      </c>
      <c r="DN24" s="259">
        <v>-0.2</v>
      </c>
      <c r="DO24" s="1008">
        <v>0.98</v>
      </c>
      <c r="DP24" s="792">
        <v>0.05</v>
      </c>
      <c r="DQ24" s="978">
        <v>0.02</v>
      </c>
      <c r="DR24" s="978">
        <v>0.93</v>
      </c>
      <c r="DS24" s="703">
        <v>-6.8000000000000005E-2</v>
      </c>
      <c r="DT24" s="296">
        <v>0.15</v>
      </c>
      <c r="DU24" s="296">
        <v>-0.2</v>
      </c>
      <c r="DV24" s="296">
        <v>-0.1</v>
      </c>
      <c r="DW24" s="296">
        <v>-0.1</v>
      </c>
      <c r="DX24" s="259">
        <v>-0.05</v>
      </c>
      <c r="DY24" s="259">
        <v>-0.05</v>
      </c>
      <c r="DZ24" s="296">
        <v>1.0999999999999999E-2</v>
      </c>
      <c r="EA24" s="296"/>
      <c r="EB24" s="297">
        <v>9</v>
      </c>
      <c r="EC24" s="298">
        <v>0.9</v>
      </c>
      <c r="ED24" s="298">
        <v>219.1</v>
      </c>
      <c r="EE24" s="279">
        <v>0.99099999999999999</v>
      </c>
      <c r="EF24" s="882"/>
      <c r="EG24" s="882"/>
      <c r="EH24" s="279">
        <v>0.05</v>
      </c>
      <c r="EI24" s="279"/>
      <c r="EJ24" s="287">
        <v>0.95</v>
      </c>
      <c r="EK24" s="299">
        <v>1</v>
      </c>
      <c r="EL24" s="300">
        <v>0.05</v>
      </c>
      <c r="EM24" s="301">
        <v>0.95</v>
      </c>
      <c r="EN24" s="1040">
        <v>1</v>
      </c>
      <c r="EO24" s="1007">
        <v>8.9999999999999993E-3</v>
      </c>
      <c r="EP24" s="1007">
        <v>4.1000000000000002E-2</v>
      </c>
      <c r="EQ24" s="1041">
        <v>0.95</v>
      </c>
      <c r="ER24" s="303"/>
      <c r="ES24" s="527">
        <v>0.746</v>
      </c>
      <c r="ET24" s="236">
        <v>0.78</v>
      </c>
      <c r="EU24" s="236">
        <v>0.08</v>
      </c>
      <c r="EV24" s="236">
        <v>0.04</v>
      </c>
      <c r="EW24" s="236">
        <v>0.1</v>
      </c>
      <c r="EX24" s="528">
        <v>0.86799999999999999</v>
      </c>
      <c r="EY24" s="528">
        <v>0.73899999999999999</v>
      </c>
      <c r="EZ24" s="528">
        <v>0.8</v>
      </c>
      <c r="FA24" s="528">
        <v>0.72</v>
      </c>
      <c r="FB24" s="528">
        <v>0.69299999999999995</v>
      </c>
      <c r="FC24" s="529">
        <v>0.82799999999999996</v>
      </c>
      <c r="FD24" s="307">
        <v>0.77</v>
      </c>
      <c r="FE24" s="308">
        <v>0.04</v>
      </c>
      <c r="FF24" s="308">
        <v>6.4000000000000001E-2</v>
      </c>
      <c r="FG24" s="308">
        <v>0.126</v>
      </c>
      <c r="FH24" s="530">
        <v>0.873</v>
      </c>
      <c r="FI24" s="530">
        <v>0.86499999999999999</v>
      </c>
      <c r="FJ24" s="530">
        <v>0.77500000000000002</v>
      </c>
      <c r="FK24" s="307">
        <v>0.65</v>
      </c>
      <c r="FL24" s="308">
        <v>0.1</v>
      </c>
      <c r="FM24" s="308">
        <v>0.124</v>
      </c>
      <c r="FN24" s="308">
        <v>0.126</v>
      </c>
      <c r="FO24" s="235">
        <v>0.78700000000000003</v>
      </c>
      <c r="FP24" s="303">
        <v>0.63300000000000001</v>
      </c>
      <c r="FQ24" s="303">
        <v>9.6000000000000002E-2</v>
      </c>
      <c r="FR24" s="303">
        <v>0.11799999999999999</v>
      </c>
      <c r="FS24" s="303">
        <v>0.153</v>
      </c>
      <c r="FT24" s="528">
        <v>0.63700000000000001</v>
      </c>
      <c r="FU24" s="303">
        <v>0.6</v>
      </c>
      <c r="FV24" s="303">
        <v>0.1</v>
      </c>
      <c r="FW24" s="303">
        <v>0.2</v>
      </c>
      <c r="FX24" s="236">
        <v>0.1</v>
      </c>
      <c r="FY24" s="528">
        <v>0.85399999999999998</v>
      </c>
      <c r="FZ24" s="236">
        <v>0.64900000000000002</v>
      </c>
      <c r="GA24" s="303">
        <v>7.0000000000000007E-2</v>
      </c>
      <c r="GB24" s="303">
        <v>6.0999999999999999E-2</v>
      </c>
      <c r="GC24" s="303">
        <v>0.22</v>
      </c>
      <c r="GD24" s="528">
        <v>0.74</v>
      </c>
      <c r="GE24" s="303">
        <v>0.625</v>
      </c>
      <c r="GF24" s="303">
        <v>0.125</v>
      </c>
      <c r="GG24" s="303">
        <v>0.125</v>
      </c>
      <c r="GH24" s="303">
        <v>0.125</v>
      </c>
      <c r="GI24" s="528">
        <v>0.88800000000000001</v>
      </c>
      <c r="GJ24" s="309">
        <v>0.97599999999999998</v>
      </c>
      <c r="GK24" s="352"/>
      <c r="GL24" s="352"/>
      <c r="GM24" s="310">
        <v>0.9</v>
      </c>
      <c r="GN24" s="310">
        <v>0.1</v>
      </c>
      <c r="GO24" s="310">
        <v>1</v>
      </c>
      <c r="GP24" s="352"/>
      <c r="GQ24" s="894"/>
      <c r="GR24" s="790">
        <v>164</v>
      </c>
      <c r="GS24" s="791">
        <v>293</v>
      </c>
      <c r="GT24" s="1033">
        <v>0.55972696245733788</v>
      </c>
      <c r="GU24" s="564">
        <v>143</v>
      </c>
      <c r="GV24" s="564">
        <v>271</v>
      </c>
      <c r="GW24" s="324">
        <v>0.52767527675276749</v>
      </c>
      <c r="GX24" s="528"/>
      <c r="GY24" s="531"/>
      <c r="GZ24" s="803">
        <v>13</v>
      </c>
      <c r="HA24" s="804">
        <v>59</v>
      </c>
      <c r="HB24" s="1033">
        <v>0.18055555555555555</v>
      </c>
      <c r="HC24" s="533"/>
      <c r="HD24" s="533"/>
      <c r="HE24" s="532">
        <v>14</v>
      </c>
      <c r="HF24" s="532">
        <v>65</v>
      </c>
      <c r="HG24" s="563">
        <v>0.2153846153846154</v>
      </c>
      <c r="HH24" s="532">
        <v>6</v>
      </c>
      <c r="HI24" s="537">
        <v>0.28169014084507044</v>
      </c>
      <c r="HJ24" s="803">
        <v>6</v>
      </c>
      <c r="HK24" s="804">
        <v>50</v>
      </c>
      <c r="HL24" s="805">
        <v>0.10714285714285714</v>
      </c>
      <c r="HM24" s="534">
        <v>6</v>
      </c>
      <c r="HN24" s="534">
        <v>59</v>
      </c>
      <c r="HO24" s="320">
        <v>0.10169491525423729</v>
      </c>
      <c r="HP24" s="535"/>
      <c r="HQ24" s="535"/>
      <c r="HR24" s="565">
        <v>0.24806201550387597</v>
      </c>
      <c r="HS24" s="733">
        <v>32</v>
      </c>
      <c r="HT24" s="733">
        <v>129</v>
      </c>
      <c r="HU24" s="533"/>
      <c r="HV24" s="533"/>
      <c r="HW24" s="566">
        <v>0.1391304347826087</v>
      </c>
      <c r="HX24" s="564">
        <v>16</v>
      </c>
      <c r="HY24" s="564">
        <v>115</v>
      </c>
      <c r="HZ24" s="535"/>
      <c r="IA24" s="535"/>
      <c r="IB24" s="565">
        <v>1.5625E-2</v>
      </c>
      <c r="IC24" s="733">
        <v>1</v>
      </c>
      <c r="ID24" s="733">
        <v>64</v>
      </c>
      <c r="IE24" s="533"/>
      <c r="IF24" s="826"/>
      <c r="IG24" s="566">
        <v>0.12328767123287671</v>
      </c>
      <c r="IH24" s="564">
        <v>18</v>
      </c>
      <c r="II24" s="564">
        <v>146</v>
      </c>
      <c r="IJ24" s="528"/>
      <c r="IK24" s="528"/>
      <c r="IL24" s="566">
        <v>4.7619047619047616E-2</v>
      </c>
      <c r="IM24" s="564">
        <v>3</v>
      </c>
      <c r="IN24" s="564">
        <v>63</v>
      </c>
      <c r="IO24" s="535"/>
      <c r="IP24" s="535"/>
      <c r="IQ24" s="565">
        <v>4.6913580246913583E-2</v>
      </c>
      <c r="IR24" s="733">
        <v>19</v>
      </c>
      <c r="IS24" s="733">
        <v>405</v>
      </c>
      <c r="IT24" s="562">
        <v>4.1806020066889632E-2</v>
      </c>
      <c r="IU24" s="733">
        <v>25</v>
      </c>
      <c r="IV24" s="733">
        <v>598</v>
      </c>
      <c r="IW24" s="530"/>
      <c r="IX24" s="530"/>
      <c r="IY24" s="566">
        <v>0.13043478260869565</v>
      </c>
      <c r="IZ24" s="564">
        <v>6</v>
      </c>
      <c r="JA24" s="564">
        <v>46</v>
      </c>
      <c r="JB24" s="528"/>
      <c r="JC24" s="528"/>
      <c r="JD24" s="527"/>
      <c r="JE24" s="528"/>
      <c r="JF24" s="528"/>
      <c r="JG24" s="528"/>
      <c r="JH24" s="531"/>
      <c r="JI24" s="538">
        <v>0</v>
      </c>
      <c r="JJ24" s="326">
        <v>2</v>
      </c>
      <c r="JK24" s="326">
        <v>3</v>
      </c>
      <c r="JL24" s="327">
        <v>3</v>
      </c>
      <c r="JM24" s="1079">
        <v>4.7000000000000002E-3</v>
      </c>
      <c r="JN24" s="918">
        <v>0.04</v>
      </c>
      <c r="JO24" s="918">
        <v>0.04</v>
      </c>
      <c r="JP24" s="540">
        <v>0.87</v>
      </c>
      <c r="JQ24" s="330">
        <v>0.8</v>
      </c>
      <c r="JR24" s="330">
        <v>0.2</v>
      </c>
      <c r="JS24" s="539">
        <v>-0.39700000000000002</v>
      </c>
      <c r="JT24" s="625"/>
      <c r="JU24" s="625"/>
      <c r="JV24" s="915">
        <v>-6.0999999999999999E-2</v>
      </c>
      <c r="JW24" s="625"/>
      <c r="JX24" s="335"/>
      <c r="JY24" s="329">
        <v>1.1000000000000001</v>
      </c>
      <c r="JZ24" s="329">
        <v>0.1</v>
      </c>
      <c r="KA24" s="329">
        <v>-6.1</v>
      </c>
      <c r="KB24" s="331">
        <v>-0.1</v>
      </c>
      <c r="KC24" s="332">
        <v>0.85799999999999998</v>
      </c>
      <c r="KD24" s="330">
        <v>0.75600000000000001</v>
      </c>
      <c r="KE24" s="330">
        <v>0.29399999999999993</v>
      </c>
      <c r="KF24" s="330">
        <v>0.05</v>
      </c>
      <c r="KG24" s="333">
        <v>0.65600000000000003</v>
      </c>
      <c r="KH24" s="539">
        <v>0.65900000000000003</v>
      </c>
      <c r="KI24" s="335">
        <v>0.63</v>
      </c>
      <c r="KJ24" s="329">
        <v>0.41999999999999993</v>
      </c>
      <c r="KK24" s="329">
        <v>0.05</v>
      </c>
      <c r="KL24" s="331">
        <v>0.53</v>
      </c>
      <c r="KM24" s="541">
        <v>-4.2799999999999998E-2</v>
      </c>
      <c r="KN24" s="326"/>
      <c r="KO24" s="326"/>
      <c r="KP24" s="334">
        <v>-6.0000000000000001E-3</v>
      </c>
      <c r="KQ24" s="326"/>
      <c r="KR24" s="326"/>
      <c r="KS24" s="334">
        <v>0.05</v>
      </c>
      <c r="KT24" s="334">
        <v>0.05</v>
      </c>
      <c r="KU24" s="334">
        <v>0.05</v>
      </c>
      <c r="KV24" s="334">
        <v>-0.05</v>
      </c>
      <c r="KW24" s="334">
        <v>-0.05</v>
      </c>
      <c r="KX24" s="334">
        <v>-0.05</v>
      </c>
      <c r="KY24" s="539">
        <v>0.47499999999999998</v>
      </c>
      <c r="KZ24" s="335">
        <v>0.55000000000000004</v>
      </c>
      <c r="LA24" s="335">
        <v>0.34999999999999987</v>
      </c>
      <c r="LB24" s="335">
        <v>0.05</v>
      </c>
      <c r="LC24" s="335">
        <v>0.1</v>
      </c>
      <c r="LD24" s="335">
        <v>0.05</v>
      </c>
      <c r="LE24" s="336">
        <v>0.45000000000000007</v>
      </c>
      <c r="LF24" s="541">
        <v>0.874</v>
      </c>
      <c r="LG24" s="334">
        <v>0.85</v>
      </c>
      <c r="LH24" s="542">
        <v>0.15</v>
      </c>
      <c r="LI24" s="567">
        <v>9</v>
      </c>
      <c r="LJ24" s="171">
        <v>6</v>
      </c>
      <c r="LK24" s="171">
        <v>2</v>
      </c>
      <c r="LL24" s="172">
        <v>8</v>
      </c>
      <c r="LM24" s="354">
        <v>1</v>
      </c>
      <c r="LN24" s="175">
        <v>0.8</v>
      </c>
      <c r="LO24" s="341">
        <v>0.2</v>
      </c>
      <c r="LP24" s="1046">
        <v>1</v>
      </c>
      <c r="LQ24" s="978">
        <v>0.6</v>
      </c>
      <c r="LR24" s="978">
        <v>0.25</v>
      </c>
      <c r="LS24" s="1003">
        <v>0.15</v>
      </c>
      <c r="LT24" s="548">
        <v>0.80602941176470588</v>
      </c>
      <c r="LU24" s="354">
        <v>-0.1</v>
      </c>
      <c r="LV24" s="354">
        <v>-0.1</v>
      </c>
      <c r="LW24" s="354">
        <v>-0.1</v>
      </c>
      <c r="LX24" s="549"/>
      <c r="LY24" s="550">
        <v>11880</v>
      </c>
      <c r="LZ24" s="551">
        <v>606080</v>
      </c>
      <c r="MA24" s="548">
        <v>0.46</v>
      </c>
      <c r="MB24" s="354">
        <v>0.75</v>
      </c>
      <c r="MC24" s="175">
        <v>0.55000000000000004</v>
      </c>
      <c r="MD24" s="175">
        <v>0.1</v>
      </c>
      <c r="ME24" s="341">
        <v>0.35</v>
      </c>
      <c r="MF24" s="547">
        <v>0.6</v>
      </c>
      <c r="MG24" s="177">
        <v>0.8</v>
      </c>
      <c r="MH24" s="177">
        <v>0.6</v>
      </c>
      <c r="MI24" s="177">
        <v>0.1</v>
      </c>
      <c r="MJ24" s="338">
        <v>0.3</v>
      </c>
      <c r="MK24" s="552">
        <v>1</v>
      </c>
      <c r="ML24" s="179">
        <v>1.9</v>
      </c>
      <c r="MM24" s="180">
        <v>2.1</v>
      </c>
    </row>
    <row r="25" spans="1:351" x14ac:dyDescent="0.2">
      <c r="A25" s="268">
        <v>43009</v>
      </c>
      <c r="B25" s="855">
        <v>10</v>
      </c>
      <c r="C25" s="853">
        <v>2017</v>
      </c>
      <c r="D25" s="967">
        <v>7149</v>
      </c>
      <c r="E25" s="966">
        <v>1264</v>
      </c>
      <c r="F25" s="966">
        <v>972</v>
      </c>
      <c r="G25" s="965">
        <v>2727</v>
      </c>
      <c r="H25" s="965">
        <v>2186</v>
      </c>
      <c r="I25" s="501"/>
      <c r="J25" s="502"/>
      <c r="K25" s="503"/>
      <c r="L25" s="504">
        <v>8</v>
      </c>
      <c r="M25" s="505">
        <v>1.1190376276402293E-3</v>
      </c>
      <c r="N25" s="505">
        <v>1.01810127032099E-3</v>
      </c>
      <c r="O25" s="506">
        <v>1E-3</v>
      </c>
      <c r="P25" s="506">
        <v>5.0000000000000001E-4</v>
      </c>
      <c r="Q25" s="507">
        <v>5.0000000000000001E-4</v>
      </c>
      <c r="R25" s="508"/>
      <c r="S25" s="509">
        <v>1</v>
      </c>
      <c r="T25" s="510">
        <v>0.25</v>
      </c>
      <c r="U25" s="510">
        <v>0.15</v>
      </c>
      <c r="V25" s="510">
        <v>0.6</v>
      </c>
      <c r="W25" s="502"/>
      <c r="X25" s="511">
        <v>1</v>
      </c>
      <c r="Y25" s="511">
        <v>0.25</v>
      </c>
      <c r="Z25" s="511">
        <v>0.15</v>
      </c>
      <c r="AA25" s="512">
        <v>0.6</v>
      </c>
      <c r="AB25" s="511"/>
      <c r="AC25" s="511"/>
      <c r="AD25" s="570"/>
      <c r="AE25" s="508"/>
      <c r="AF25" s="571">
        <v>0</v>
      </c>
      <c r="AG25" s="508"/>
      <c r="AH25" s="508"/>
      <c r="AI25" s="571">
        <v>0</v>
      </c>
      <c r="AJ25" s="508"/>
      <c r="AK25" s="508"/>
      <c r="AL25" s="571">
        <v>0</v>
      </c>
      <c r="AM25" s="510">
        <v>0.5</v>
      </c>
      <c r="AN25" s="572">
        <v>0.5</v>
      </c>
      <c r="AO25" s="518"/>
      <c r="AP25" s="519"/>
      <c r="AQ25" s="519"/>
      <c r="AR25" s="519"/>
      <c r="AS25" s="117">
        <v>0.28000000000000003</v>
      </c>
      <c r="AT25" s="117">
        <v>0.12</v>
      </c>
      <c r="AU25" s="272">
        <v>0.12</v>
      </c>
      <c r="AV25" s="518"/>
      <c r="AW25" s="519"/>
      <c r="AX25" s="519"/>
      <c r="AY25" s="519">
        <v>0.22</v>
      </c>
      <c r="AZ25" s="271">
        <v>0.1</v>
      </c>
      <c r="BA25" s="272">
        <v>0.1</v>
      </c>
      <c r="BB25" s="518"/>
      <c r="BC25" s="519"/>
      <c r="BD25" s="520"/>
      <c r="BE25" s="273"/>
      <c r="BF25" s="273">
        <v>5.0000000000000001E-3</v>
      </c>
      <c r="BG25" s="273">
        <v>2.5999999999999999E-3</v>
      </c>
      <c r="BH25" s="273">
        <v>2.3999999999999998E-3</v>
      </c>
      <c r="BI25" s="274"/>
      <c r="BJ25" s="518"/>
      <c r="BK25" s="519"/>
      <c r="BL25" s="520"/>
      <c r="BM25" s="273">
        <v>4.0000000000000001E-3</v>
      </c>
      <c r="BN25" s="273">
        <v>2E-3</v>
      </c>
      <c r="BO25" s="274">
        <v>1E-3</v>
      </c>
      <c r="BP25" s="273"/>
      <c r="BQ25" s="1021"/>
      <c r="BR25" s="1097">
        <v>0.5</v>
      </c>
      <c r="BS25" s="1021">
        <v>5</v>
      </c>
      <c r="BT25" s="521">
        <v>5.0200000000000002E-2</v>
      </c>
      <c r="BU25" s="555">
        <v>5.0099999999999999E-2</v>
      </c>
      <c r="BV25" s="555">
        <v>5.6000000000000001E-2</v>
      </c>
      <c r="BW25" s="555">
        <v>4.5199999999999997E-2</v>
      </c>
      <c r="BX25" s="555">
        <v>5.3999999999999999E-2</v>
      </c>
      <c r="BY25" s="276">
        <v>0.04</v>
      </c>
      <c r="BZ25" s="276">
        <v>0.06</v>
      </c>
      <c r="CA25" s="815"/>
      <c r="CB25" s="816"/>
      <c r="CC25" s="816"/>
      <c r="CD25" s="816"/>
      <c r="CE25" s="978">
        <v>0.2</v>
      </c>
      <c r="CF25" s="978">
        <v>0.2</v>
      </c>
      <c r="CG25" s="978">
        <v>0.6</v>
      </c>
      <c r="CH25" s="816"/>
      <c r="CI25" s="816"/>
      <c r="CJ25" s="986"/>
      <c r="CK25" s="714">
        <v>0.74</v>
      </c>
      <c r="CL25" s="525">
        <v>0.8</v>
      </c>
      <c r="CM25" s="345">
        <v>0.2</v>
      </c>
      <c r="CN25" s="518"/>
      <c r="CO25" s="519"/>
      <c r="CP25" s="519"/>
      <c r="CQ25" s="478"/>
      <c r="CR25" s="295">
        <v>0.42499999999999999</v>
      </c>
      <c r="CS25" s="295">
        <v>9.5000000000000001E-2</v>
      </c>
      <c r="CT25" s="295">
        <v>0.48000000000000004</v>
      </c>
      <c r="CU25" s="526"/>
      <c r="CV25" s="815"/>
      <c r="CW25" s="816"/>
      <c r="CX25" s="816"/>
      <c r="CY25" s="978">
        <v>1</v>
      </c>
      <c r="CZ25" s="978">
        <v>0.99099999999999999</v>
      </c>
      <c r="DA25" s="1003">
        <v>8.9999999999999993E-3</v>
      </c>
      <c r="DB25" s="160">
        <v>1</v>
      </c>
      <c r="DC25" s="557">
        <v>158000</v>
      </c>
      <c r="DD25" s="558">
        <v>100000</v>
      </c>
      <c r="DE25" s="348">
        <v>58000</v>
      </c>
      <c r="DF25" s="348">
        <v>1500000</v>
      </c>
      <c r="DG25" s="348">
        <v>-500000</v>
      </c>
      <c r="DH25" s="559">
        <v>0</v>
      </c>
      <c r="DI25" s="560">
        <v>2800000</v>
      </c>
      <c r="DJ25" s="561">
        <v>2558000</v>
      </c>
      <c r="DK25" s="300">
        <v>9.4605160281469897E-2</v>
      </c>
      <c r="DL25" s="300">
        <v>0.4</v>
      </c>
      <c r="DM25" s="300">
        <v>-0.2</v>
      </c>
      <c r="DN25" s="259">
        <v>-0.2</v>
      </c>
      <c r="DO25" s="1008"/>
      <c r="DP25" s="792">
        <v>0.05</v>
      </c>
      <c r="DQ25" s="978">
        <v>0.02</v>
      </c>
      <c r="DR25" s="978">
        <v>0.93</v>
      </c>
      <c r="DS25" s="703">
        <v>-5.3999999999999999E-2</v>
      </c>
      <c r="DT25" s="296">
        <v>0.15</v>
      </c>
      <c r="DU25" s="296">
        <v>-0.2</v>
      </c>
      <c r="DV25" s="296">
        <v>-0.1</v>
      </c>
      <c r="DW25" s="296">
        <v>-0.1</v>
      </c>
      <c r="DX25" s="259">
        <v>-0.05</v>
      </c>
      <c r="DY25" s="259">
        <v>-0.05</v>
      </c>
      <c r="DZ25" s="296">
        <v>2.5000000000000001E-2</v>
      </c>
      <c r="EA25" s="296"/>
      <c r="EB25" s="297">
        <v>26</v>
      </c>
      <c r="EC25" s="298">
        <v>0.9</v>
      </c>
      <c r="ED25" s="298">
        <v>219.1</v>
      </c>
      <c r="EE25" s="279">
        <v>0.98599999999999999</v>
      </c>
      <c r="EF25" s="882"/>
      <c r="EG25" s="882"/>
      <c r="EH25" s="279">
        <v>0.05</v>
      </c>
      <c r="EI25" s="279"/>
      <c r="EJ25" s="287">
        <v>0.95</v>
      </c>
      <c r="EK25" s="299">
        <v>1</v>
      </c>
      <c r="EL25" s="300">
        <v>0.05</v>
      </c>
      <c r="EM25" s="301">
        <v>0.95</v>
      </c>
      <c r="EN25" s="1040">
        <v>1</v>
      </c>
      <c r="EO25" s="1007">
        <v>8.9999999999999993E-3</v>
      </c>
      <c r="EP25" s="1007">
        <v>4.1000000000000002E-2</v>
      </c>
      <c r="EQ25" s="1041">
        <v>0.95</v>
      </c>
      <c r="ER25" s="303"/>
      <c r="ES25" s="527">
        <v>0.82899999999999996</v>
      </c>
      <c r="ET25" s="236">
        <v>0.78</v>
      </c>
      <c r="EU25" s="236">
        <v>0.08</v>
      </c>
      <c r="EV25" s="236">
        <v>0.04</v>
      </c>
      <c r="EW25" s="236">
        <v>0.1</v>
      </c>
      <c r="EX25" s="528">
        <v>0.94299999999999995</v>
      </c>
      <c r="EY25" s="528">
        <v>0.82399999999999995</v>
      </c>
      <c r="EZ25" s="528">
        <v>0.88600000000000001</v>
      </c>
      <c r="FA25" s="528">
        <v>0.78</v>
      </c>
      <c r="FB25" s="528">
        <v>0.79400000000000004</v>
      </c>
      <c r="FC25" s="529">
        <v>0.92600000000000005</v>
      </c>
      <c r="FD25" s="307">
        <v>0.77</v>
      </c>
      <c r="FE25" s="308">
        <v>0.04</v>
      </c>
      <c r="FF25" s="308">
        <v>6.4000000000000001E-2</v>
      </c>
      <c r="FG25" s="308">
        <v>0.126</v>
      </c>
      <c r="FH25" s="530">
        <v>0.94</v>
      </c>
      <c r="FI25" s="530">
        <v>0.98799999999999999</v>
      </c>
      <c r="FJ25" s="530">
        <v>0.872</v>
      </c>
      <c r="FK25" s="307">
        <v>0.65</v>
      </c>
      <c r="FL25" s="308">
        <v>0.1</v>
      </c>
      <c r="FM25" s="308">
        <v>0.124</v>
      </c>
      <c r="FN25" s="308">
        <v>0.126</v>
      </c>
      <c r="FO25" s="302">
        <v>0.71</v>
      </c>
      <c r="FP25" s="303">
        <v>0.63300000000000001</v>
      </c>
      <c r="FQ25" s="303">
        <v>9.6000000000000002E-2</v>
      </c>
      <c r="FR25" s="303">
        <v>0.11799999999999999</v>
      </c>
      <c r="FS25" s="303">
        <v>0.153</v>
      </c>
      <c r="FT25" s="528">
        <v>0.58399999999999996</v>
      </c>
      <c r="FU25" s="303">
        <v>0.6</v>
      </c>
      <c r="FV25" s="303">
        <v>0.1</v>
      </c>
      <c r="FW25" s="303">
        <v>0.2</v>
      </c>
      <c r="FX25" s="236">
        <v>0.1</v>
      </c>
      <c r="FY25" s="528">
        <v>0.80300000000000005</v>
      </c>
      <c r="FZ25" s="236">
        <v>0.64900000000000002</v>
      </c>
      <c r="GA25" s="303">
        <v>7.0000000000000007E-2</v>
      </c>
      <c r="GB25" s="303">
        <v>6.0999999999999999E-2</v>
      </c>
      <c r="GC25" s="303">
        <v>0.22</v>
      </c>
      <c r="GD25" s="528">
        <v>0.72799999999999998</v>
      </c>
      <c r="GE25" s="303">
        <v>0.625</v>
      </c>
      <c r="GF25" s="303">
        <v>0.125</v>
      </c>
      <c r="GG25" s="303">
        <v>0.125</v>
      </c>
      <c r="GH25" s="303">
        <v>0.125</v>
      </c>
      <c r="GI25" s="528">
        <v>0.7</v>
      </c>
      <c r="GJ25" s="309">
        <v>0.97</v>
      </c>
      <c r="GK25" s="352"/>
      <c r="GL25" s="352"/>
      <c r="GM25" s="310">
        <v>0.9</v>
      </c>
      <c r="GN25" s="310">
        <v>0.1</v>
      </c>
      <c r="GO25" s="310">
        <v>0.995</v>
      </c>
      <c r="GP25" s="352"/>
      <c r="GQ25" s="894"/>
      <c r="GR25" s="790">
        <v>186</v>
      </c>
      <c r="GS25" s="791">
        <v>292</v>
      </c>
      <c r="GT25" s="1033">
        <v>0.63698630136986301</v>
      </c>
      <c r="GU25" s="564">
        <v>163</v>
      </c>
      <c r="GV25" s="564">
        <v>303</v>
      </c>
      <c r="GW25" s="324">
        <v>0.53795379537953791</v>
      </c>
      <c r="GX25" s="528"/>
      <c r="GY25" s="531"/>
      <c r="GZ25" s="803">
        <v>22</v>
      </c>
      <c r="HA25" s="804">
        <v>84</v>
      </c>
      <c r="HB25" s="1033">
        <v>0.20754716981132076</v>
      </c>
      <c r="HC25" s="533"/>
      <c r="HD25" s="533"/>
      <c r="HE25" s="532">
        <v>15</v>
      </c>
      <c r="HF25" s="532">
        <v>103</v>
      </c>
      <c r="HG25" s="563">
        <v>0.14563106796116504</v>
      </c>
      <c r="HH25" s="532">
        <v>6</v>
      </c>
      <c r="HI25" s="537">
        <v>0.19266055045871561</v>
      </c>
      <c r="HJ25" s="803">
        <v>9</v>
      </c>
      <c r="HK25" s="804">
        <v>68</v>
      </c>
      <c r="HL25" s="805">
        <v>0.11688311688311688</v>
      </c>
      <c r="HM25" s="534">
        <v>9</v>
      </c>
      <c r="HN25" s="534">
        <v>80</v>
      </c>
      <c r="HO25" s="320">
        <v>0.1125</v>
      </c>
      <c r="HP25" s="535"/>
      <c r="HQ25" s="535"/>
      <c r="HR25" s="565">
        <v>0.16312056737588654</v>
      </c>
      <c r="HS25" s="733">
        <v>23</v>
      </c>
      <c r="HT25" s="733">
        <v>141</v>
      </c>
      <c r="HU25" s="533"/>
      <c r="HV25" s="533"/>
      <c r="HW25" s="566">
        <v>7.5187969924812026E-2</v>
      </c>
      <c r="HX25" s="564">
        <v>10</v>
      </c>
      <c r="HY25" s="564">
        <v>133</v>
      </c>
      <c r="HZ25" s="535"/>
      <c r="IA25" s="535"/>
      <c r="IB25" s="565">
        <v>1.9417475728155338E-2</v>
      </c>
      <c r="IC25" s="733">
        <v>2</v>
      </c>
      <c r="ID25" s="733">
        <v>103</v>
      </c>
      <c r="IE25" s="533"/>
      <c r="IF25" s="826"/>
      <c r="IG25" s="566">
        <v>0.12195121951219512</v>
      </c>
      <c r="IH25" s="564">
        <v>20</v>
      </c>
      <c r="II25" s="564">
        <v>164</v>
      </c>
      <c r="IJ25" s="528"/>
      <c r="IK25" s="528"/>
      <c r="IL25" s="566">
        <v>0.1095890410958904</v>
      </c>
      <c r="IM25" s="564">
        <v>8</v>
      </c>
      <c r="IN25" s="564">
        <v>73</v>
      </c>
      <c r="IO25" s="535"/>
      <c r="IP25" s="535"/>
      <c r="IQ25" s="565">
        <v>3.117505995203837E-2</v>
      </c>
      <c r="IR25" s="733">
        <v>13</v>
      </c>
      <c r="IS25" s="733">
        <v>417</v>
      </c>
      <c r="IT25" s="562">
        <v>3.5234899328859058E-2</v>
      </c>
      <c r="IU25" s="733">
        <v>21</v>
      </c>
      <c r="IV25" s="733">
        <v>596</v>
      </c>
      <c r="IW25" s="530"/>
      <c r="IX25" s="530"/>
      <c r="IY25" s="566">
        <v>0.125</v>
      </c>
      <c r="IZ25" s="564">
        <v>5</v>
      </c>
      <c r="JA25" s="564">
        <v>40</v>
      </c>
      <c r="JB25" s="528"/>
      <c r="JC25" s="528"/>
      <c r="JD25" s="527"/>
      <c r="JE25" s="528"/>
      <c r="JF25" s="528"/>
      <c r="JG25" s="528"/>
      <c r="JH25" s="531"/>
      <c r="JI25" s="538">
        <v>0</v>
      </c>
      <c r="JJ25" s="326">
        <v>2</v>
      </c>
      <c r="JK25" s="326">
        <v>3</v>
      </c>
      <c r="JL25" s="327">
        <v>3</v>
      </c>
      <c r="JM25" s="1079">
        <v>8.0000000000000002E-3</v>
      </c>
      <c r="JN25" s="918">
        <v>0.04</v>
      </c>
      <c r="JO25" s="918">
        <v>0.04</v>
      </c>
      <c r="JP25" s="540">
        <v>0.88</v>
      </c>
      <c r="JQ25" s="330">
        <v>0.8</v>
      </c>
      <c r="JR25" s="330">
        <v>0.2</v>
      </c>
      <c r="JS25" s="539">
        <v>-0.42499999999999999</v>
      </c>
      <c r="JT25" s="625"/>
      <c r="JU25" s="625"/>
      <c r="JV25" s="915">
        <v>-8.7999999999999995E-2</v>
      </c>
      <c r="JW25" s="625"/>
      <c r="JX25" s="335"/>
      <c r="JY25" s="329">
        <v>1.1000000000000001</v>
      </c>
      <c r="JZ25" s="329">
        <v>0.1</v>
      </c>
      <c r="KA25" s="329">
        <v>-6.1</v>
      </c>
      <c r="KB25" s="331">
        <v>-0.1</v>
      </c>
      <c r="KC25" s="332">
        <v>0.88500000000000001</v>
      </c>
      <c r="KD25" s="330">
        <v>0.75600000000000001</v>
      </c>
      <c r="KE25" s="330">
        <v>0.29399999999999993</v>
      </c>
      <c r="KF25" s="330">
        <v>0.05</v>
      </c>
      <c r="KG25" s="333">
        <v>0.65600000000000003</v>
      </c>
      <c r="KH25" s="539">
        <v>0.67500000000000004</v>
      </c>
      <c r="KI25" s="335">
        <v>0.63</v>
      </c>
      <c r="KJ25" s="329">
        <v>0.41999999999999993</v>
      </c>
      <c r="KK25" s="329">
        <v>0.05</v>
      </c>
      <c r="KL25" s="331">
        <v>0.53</v>
      </c>
      <c r="KM25" s="541">
        <v>-8.6499999999999994E-2</v>
      </c>
      <c r="KN25" s="326"/>
      <c r="KO25" s="326"/>
      <c r="KP25" s="334">
        <v>6.0000000000000001E-3</v>
      </c>
      <c r="KQ25" s="326"/>
      <c r="KR25" s="326"/>
      <c r="KS25" s="334">
        <v>0.05</v>
      </c>
      <c r="KT25" s="334">
        <v>0.05</v>
      </c>
      <c r="KU25" s="334">
        <v>0.05</v>
      </c>
      <c r="KV25" s="334">
        <v>-0.05</v>
      </c>
      <c r="KW25" s="334">
        <v>-0.05</v>
      </c>
      <c r="KX25" s="334">
        <v>-0.05</v>
      </c>
      <c r="KY25" s="539">
        <v>0.52400000000000002</v>
      </c>
      <c r="KZ25" s="335">
        <v>0.55000000000000004</v>
      </c>
      <c r="LA25" s="335">
        <v>0.34999999999999987</v>
      </c>
      <c r="LB25" s="335">
        <v>0.05</v>
      </c>
      <c r="LC25" s="335">
        <v>0.1</v>
      </c>
      <c r="LD25" s="335">
        <v>0.05</v>
      </c>
      <c r="LE25" s="336">
        <v>0.45000000000000007</v>
      </c>
      <c r="LF25" s="541">
        <v>0.82699999999999996</v>
      </c>
      <c r="LG25" s="334">
        <v>0.85</v>
      </c>
      <c r="LH25" s="542">
        <v>0.15</v>
      </c>
      <c r="LI25" s="543"/>
      <c r="LJ25" s="171">
        <v>6</v>
      </c>
      <c r="LK25" s="171">
        <v>2</v>
      </c>
      <c r="LL25" s="172">
        <v>8</v>
      </c>
      <c r="LM25" s="259"/>
      <c r="LN25" s="175">
        <v>0.8</v>
      </c>
      <c r="LO25" s="341">
        <v>0.2</v>
      </c>
      <c r="LP25" s="1046"/>
      <c r="LQ25" s="978">
        <v>0.6</v>
      </c>
      <c r="LR25" s="978">
        <v>0.25</v>
      </c>
      <c r="LS25" s="1003">
        <v>0.15</v>
      </c>
      <c r="LT25" s="548"/>
      <c r="LU25" s="259">
        <v>-0.1</v>
      </c>
      <c r="LV25" s="259">
        <v>-0.1</v>
      </c>
      <c r="LW25" s="259">
        <v>-0.1</v>
      </c>
      <c r="LX25" s="549"/>
      <c r="LY25" s="550">
        <v>13860</v>
      </c>
      <c r="LZ25" s="551">
        <v>604100</v>
      </c>
      <c r="MA25" s="548"/>
      <c r="MB25" s="354">
        <v>0.75</v>
      </c>
      <c r="MC25" s="175">
        <v>0.55000000000000004</v>
      </c>
      <c r="MD25" s="175">
        <v>0.1</v>
      </c>
      <c r="ME25" s="341">
        <v>0.35</v>
      </c>
      <c r="MF25" s="547"/>
      <c r="MG25" s="177">
        <v>0.8</v>
      </c>
      <c r="MH25" s="177">
        <v>0.6</v>
      </c>
      <c r="MI25" s="177">
        <v>0.1</v>
      </c>
      <c r="MJ25" s="338">
        <v>0.3</v>
      </c>
      <c r="MK25" s="552"/>
      <c r="ML25" s="179">
        <v>1.9</v>
      </c>
      <c r="MM25" s="180">
        <v>2.1</v>
      </c>
    </row>
    <row r="26" spans="1:351" x14ac:dyDescent="0.2">
      <c r="A26" s="268">
        <v>43040</v>
      </c>
      <c r="B26" s="855">
        <v>11</v>
      </c>
      <c r="C26" s="853">
        <v>2017</v>
      </c>
      <c r="D26" s="967">
        <v>7626</v>
      </c>
      <c r="E26" s="966">
        <v>1496</v>
      </c>
      <c r="F26" s="966">
        <v>974</v>
      </c>
      <c r="G26" s="965">
        <v>2804</v>
      </c>
      <c r="H26" s="965">
        <v>2352</v>
      </c>
      <c r="I26" s="501"/>
      <c r="J26" s="502"/>
      <c r="K26" s="503"/>
      <c r="L26" s="504">
        <v>7</v>
      </c>
      <c r="M26" s="505">
        <v>9.1791240493050092E-4</v>
      </c>
      <c r="N26" s="505">
        <v>1.01810127032099E-3</v>
      </c>
      <c r="O26" s="506">
        <v>1E-3</v>
      </c>
      <c r="P26" s="506">
        <v>5.0000000000000001E-4</v>
      </c>
      <c r="Q26" s="507">
        <v>5.0000000000000001E-4</v>
      </c>
      <c r="R26" s="508"/>
      <c r="S26" s="509">
        <v>1</v>
      </c>
      <c r="T26" s="510">
        <v>0.25</v>
      </c>
      <c r="U26" s="510">
        <v>0.15</v>
      </c>
      <c r="V26" s="510">
        <v>0.6</v>
      </c>
      <c r="W26" s="502"/>
      <c r="X26" s="511">
        <v>1</v>
      </c>
      <c r="Y26" s="511">
        <v>0.25</v>
      </c>
      <c r="Z26" s="511">
        <v>0.15</v>
      </c>
      <c r="AA26" s="512">
        <v>0.6</v>
      </c>
      <c r="AB26" s="511"/>
      <c r="AC26" s="511"/>
      <c r="AD26" s="513"/>
      <c r="AE26" s="514"/>
      <c r="AF26" s="515"/>
      <c r="AG26" s="514"/>
      <c r="AH26" s="514"/>
      <c r="AI26" s="515"/>
      <c r="AJ26" s="514"/>
      <c r="AK26" s="514"/>
      <c r="AL26" s="515"/>
      <c r="AM26" s="516">
        <v>0.62</v>
      </c>
      <c r="AN26" s="517">
        <v>0.38</v>
      </c>
      <c r="AO26" s="518"/>
      <c r="AP26" s="519"/>
      <c r="AQ26" s="519"/>
      <c r="AR26" s="519"/>
      <c r="AS26" s="117">
        <v>0.28000000000000003</v>
      </c>
      <c r="AT26" s="117">
        <v>0.12</v>
      </c>
      <c r="AU26" s="272">
        <v>0.12</v>
      </c>
      <c r="AV26" s="518"/>
      <c r="AW26" s="519"/>
      <c r="AX26" s="519"/>
      <c r="AY26" s="519">
        <v>0.22</v>
      </c>
      <c r="AZ26" s="271">
        <v>0.1</v>
      </c>
      <c r="BA26" s="272">
        <v>0.1</v>
      </c>
      <c r="BB26" s="518"/>
      <c r="BC26" s="519"/>
      <c r="BD26" s="520"/>
      <c r="BE26" s="273"/>
      <c r="BF26" s="273">
        <v>5.0000000000000001E-3</v>
      </c>
      <c r="BG26" s="273">
        <v>2.5999999999999999E-3</v>
      </c>
      <c r="BH26" s="273">
        <v>2.3999999999999998E-3</v>
      </c>
      <c r="BI26" s="274"/>
      <c r="BJ26" s="518"/>
      <c r="BK26" s="519"/>
      <c r="BL26" s="520"/>
      <c r="BM26" s="273">
        <v>4.0000000000000001E-3</v>
      </c>
      <c r="BN26" s="273">
        <v>2E-3</v>
      </c>
      <c r="BO26" s="274">
        <v>1E-3</v>
      </c>
      <c r="BP26" s="273"/>
      <c r="BQ26" s="1021"/>
      <c r="BR26" s="1097">
        <v>0.5</v>
      </c>
      <c r="BS26" s="1021">
        <v>5</v>
      </c>
      <c r="BT26" s="521">
        <v>5.3199999999999997E-2</v>
      </c>
      <c r="BU26" s="555">
        <v>5.74E-2</v>
      </c>
      <c r="BV26" s="555">
        <v>6.3399999999999998E-2</v>
      </c>
      <c r="BW26" s="555">
        <v>5.0799999999999998E-2</v>
      </c>
      <c r="BX26" s="555">
        <v>6.08E-2</v>
      </c>
      <c r="BY26" s="276">
        <v>0.04</v>
      </c>
      <c r="BZ26" s="276">
        <v>0.06</v>
      </c>
      <c r="CA26" s="815"/>
      <c r="CB26" s="816"/>
      <c r="CC26" s="816"/>
      <c r="CD26" s="816"/>
      <c r="CE26" s="978">
        <v>0.2</v>
      </c>
      <c r="CF26" s="978">
        <v>0.2</v>
      </c>
      <c r="CG26" s="978">
        <v>0.6</v>
      </c>
      <c r="CH26" s="816"/>
      <c r="CI26" s="816"/>
      <c r="CJ26" s="986"/>
      <c r="CK26" s="714">
        <v>0.72</v>
      </c>
      <c r="CL26" s="525">
        <v>0.8</v>
      </c>
      <c r="CM26" s="345">
        <v>0.2</v>
      </c>
      <c r="CN26" s="522"/>
      <c r="CO26" s="523"/>
      <c r="CP26" s="523"/>
      <c r="CQ26" s="568">
        <v>0.20799999999999999</v>
      </c>
      <c r="CR26" s="278">
        <v>0.5</v>
      </c>
      <c r="CS26" s="278">
        <v>9.5000000000000001E-2</v>
      </c>
      <c r="CT26" s="278">
        <v>0.40500000000000003</v>
      </c>
      <c r="CU26" s="569">
        <v>0.248</v>
      </c>
      <c r="CV26" s="815"/>
      <c r="CW26" s="816"/>
      <c r="CX26" s="816"/>
      <c r="CY26" s="978">
        <v>1</v>
      </c>
      <c r="CZ26" s="978">
        <v>0.99099999999999999</v>
      </c>
      <c r="DA26" s="1003">
        <v>8.9999999999999993E-3</v>
      </c>
      <c r="DB26" s="160">
        <v>1</v>
      </c>
      <c r="DC26" s="557">
        <v>-12000</v>
      </c>
      <c r="DD26" s="558">
        <v>0</v>
      </c>
      <c r="DE26" s="348">
        <v>-12000</v>
      </c>
      <c r="DF26" s="348">
        <v>1500000</v>
      </c>
      <c r="DG26" s="348">
        <v>-500000</v>
      </c>
      <c r="DH26" s="559">
        <v>0</v>
      </c>
      <c r="DI26" s="560">
        <v>3200000</v>
      </c>
      <c r="DJ26" s="561">
        <v>2909000</v>
      </c>
      <c r="DK26" s="300">
        <v>0.10003437607425232</v>
      </c>
      <c r="DL26" s="300">
        <v>0.4</v>
      </c>
      <c r="DM26" s="300">
        <v>-0.2</v>
      </c>
      <c r="DN26" s="259">
        <v>-0.2</v>
      </c>
      <c r="DO26" s="1008"/>
      <c r="DP26" s="792">
        <v>0.05</v>
      </c>
      <c r="DQ26" s="978">
        <v>0.02</v>
      </c>
      <c r="DR26" s="978">
        <v>0.93</v>
      </c>
      <c r="DS26" s="703">
        <v>-0.04</v>
      </c>
      <c r="DT26" s="296">
        <v>0.15</v>
      </c>
      <c r="DU26" s="296">
        <v>-0.2</v>
      </c>
      <c r="DV26" s="296">
        <v>-0.1</v>
      </c>
      <c r="DW26" s="296">
        <v>-0.1</v>
      </c>
      <c r="DX26" s="259">
        <v>-0.05</v>
      </c>
      <c r="DY26" s="259">
        <v>-0.05</v>
      </c>
      <c r="DZ26" s="296">
        <v>2.1000000000000001E-2</v>
      </c>
      <c r="EA26" s="296"/>
      <c r="EB26" s="297">
        <v>11</v>
      </c>
      <c r="EC26" s="298">
        <v>0.9</v>
      </c>
      <c r="ED26" s="298">
        <v>219.1</v>
      </c>
      <c r="EE26" s="279">
        <v>0.98899999999999999</v>
      </c>
      <c r="EF26" s="882"/>
      <c r="EG26" s="882"/>
      <c r="EH26" s="279">
        <v>0.05</v>
      </c>
      <c r="EI26" s="279"/>
      <c r="EJ26" s="287">
        <v>0.95</v>
      </c>
      <c r="EK26" s="299">
        <v>1</v>
      </c>
      <c r="EL26" s="300">
        <v>0.05</v>
      </c>
      <c r="EM26" s="301">
        <v>0.95</v>
      </c>
      <c r="EN26" s="1040">
        <v>0.88200000000000001</v>
      </c>
      <c r="EO26" s="1007">
        <v>8.9999999999999993E-3</v>
      </c>
      <c r="EP26" s="1007">
        <v>4.1000000000000002E-2</v>
      </c>
      <c r="EQ26" s="1041">
        <v>0.95</v>
      </c>
      <c r="ER26" s="303"/>
      <c r="ES26" s="527">
        <v>0.79200000000000004</v>
      </c>
      <c r="ET26" s="236">
        <v>0.78</v>
      </c>
      <c r="EU26" s="236">
        <v>0.08</v>
      </c>
      <c r="EV26" s="236">
        <v>0.04</v>
      </c>
      <c r="EW26" s="236">
        <v>0.1</v>
      </c>
      <c r="EX26" s="528">
        <v>0.91800000000000004</v>
      </c>
      <c r="EY26" s="528">
        <v>0.73899999999999999</v>
      </c>
      <c r="EZ26" s="528">
        <v>0.79</v>
      </c>
      <c r="FA26" s="528">
        <v>0.83099999999999996</v>
      </c>
      <c r="FB26" s="528">
        <v>0.76100000000000001</v>
      </c>
      <c r="FC26" s="529">
        <v>0.83799999999999997</v>
      </c>
      <c r="FD26" s="307">
        <v>0.77</v>
      </c>
      <c r="FE26" s="308">
        <v>0.04</v>
      </c>
      <c r="FF26" s="308">
        <v>6.4000000000000001E-2</v>
      </c>
      <c r="FG26" s="308">
        <v>0.126</v>
      </c>
      <c r="FH26" s="530">
        <v>0.875</v>
      </c>
      <c r="FI26" s="530">
        <v>0.90900000000000003</v>
      </c>
      <c r="FJ26" s="530">
        <v>0.75900000000000001</v>
      </c>
      <c r="FK26" s="307">
        <v>0.65</v>
      </c>
      <c r="FL26" s="308">
        <v>0.1</v>
      </c>
      <c r="FM26" s="308">
        <v>0.124</v>
      </c>
      <c r="FN26" s="308">
        <v>0.126</v>
      </c>
      <c r="FO26" s="302">
        <v>0.749</v>
      </c>
      <c r="FP26" s="303">
        <v>0.63300000000000001</v>
      </c>
      <c r="FQ26" s="303">
        <v>9.6000000000000002E-2</v>
      </c>
      <c r="FR26" s="303">
        <v>0.11799999999999999</v>
      </c>
      <c r="FS26" s="303">
        <v>0.153</v>
      </c>
      <c r="FT26" s="528">
        <v>0.71399999999999997</v>
      </c>
      <c r="FU26" s="303">
        <v>0.6</v>
      </c>
      <c r="FV26" s="303">
        <v>0.1</v>
      </c>
      <c r="FW26" s="303">
        <v>0.2</v>
      </c>
      <c r="FX26" s="236">
        <v>0.1</v>
      </c>
      <c r="FY26" s="528">
        <v>0.58099999999999996</v>
      </c>
      <c r="FZ26" s="236">
        <v>0.64900000000000002</v>
      </c>
      <c r="GA26" s="303">
        <v>7.0000000000000007E-2</v>
      </c>
      <c r="GB26" s="303">
        <v>6.0999999999999999E-2</v>
      </c>
      <c r="GC26" s="303">
        <v>0.22</v>
      </c>
      <c r="GD26" s="528">
        <v>0.84699999999999998</v>
      </c>
      <c r="GE26" s="303">
        <v>0.625</v>
      </c>
      <c r="GF26" s="303">
        <v>0.125</v>
      </c>
      <c r="GG26" s="303">
        <v>0.125</v>
      </c>
      <c r="GH26" s="303">
        <v>0.125</v>
      </c>
      <c r="GI26" s="528">
        <v>0.92200000000000004</v>
      </c>
      <c r="GJ26" s="309">
        <v>0.97399999999999998</v>
      </c>
      <c r="GK26" s="352"/>
      <c r="GL26" s="352"/>
      <c r="GM26" s="310">
        <v>0.9</v>
      </c>
      <c r="GN26" s="310">
        <v>0.1</v>
      </c>
      <c r="GO26" s="310">
        <v>1</v>
      </c>
      <c r="GP26" s="352"/>
      <c r="GQ26" s="894"/>
      <c r="GR26" s="790">
        <v>188</v>
      </c>
      <c r="GS26" s="791">
        <v>293</v>
      </c>
      <c r="GT26" s="1033">
        <v>0.64163822525597269</v>
      </c>
      <c r="GU26" s="564">
        <v>165</v>
      </c>
      <c r="GV26" s="564">
        <v>294</v>
      </c>
      <c r="GW26" s="324">
        <v>0.56122448979591832</v>
      </c>
      <c r="GX26" s="528"/>
      <c r="GY26" s="531"/>
      <c r="GZ26" s="803">
        <v>19</v>
      </c>
      <c r="HA26" s="804">
        <v>69</v>
      </c>
      <c r="HB26" s="1033">
        <v>0.21590909090909091</v>
      </c>
      <c r="HC26" s="533"/>
      <c r="HD26" s="533"/>
      <c r="HE26" s="532">
        <v>18</v>
      </c>
      <c r="HF26" s="532">
        <v>81</v>
      </c>
      <c r="HG26" s="563">
        <v>0.22222222222222221</v>
      </c>
      <c r="HH26" s="532">
        <v>6</v>
      </c>
      <c r="HI26" s="537">
        <v>0.27586206896551724</v>
      </c>
      <c r="HJ26" s="803">
        <v>12</v>
      </c>
      <c r="HK26" s="804">
        <v>77</v>
      </c>
      <c r="HL26" s="805">
        <v>0.1348314606741573</v>
      </c>
      <c r="HM26" s="534">
        <v>11</v>
      </c>
      <c r="HN26" s="534">
        <v>88</v>
      </c>
      <c r="HO26" s="320">
        <v>0.125</v>
      </c>
      <c r="HP26" s="535"/>
      <c r="HQ26" s="535"/>
      <c r="HR26" s="565">
        <v>0.17647058823529413</v>
      </c>
      <c r="HS26" s="733">
        <v>30</v>
      </c>
      <c r="HT26" s="733">
        <v>170</v>
      </c>
      <c r="HU26" s="533"/>
      <c r="HV26" s="533"/>
      <c r="HW26" s="566">
        <v>0.112</v>
      </c>
      <c r="HX26" s="564">
        <v>14</v>
      </c>
      <c r="HY26" s="564">
        <v>125</v>
      </c>
      <c r="HZ26" s="535"/>
      <c r="IA26" s="535"/>
      <c r="IB26" s="565">
        <v>2.9850746268656716E-2</v>
      </c>
      <c r="IC26" s="733">
        <v>2</v>
      </c>
      <c r="ID26" s="733">
        <v>67</v>
      </c>
      <c r="IE26" s="533"/>
      <c r="IF26" s="826"/>
      <c r="IG26" s="566">
        <v>6.8627450980392163E-2</v>
      </c>
      <c r="IH26" s="564">
        <v>14</v>
      </c>
      <c r="II26" s="564">
        <v>204</v>
      </c>
      <c r="IJ26" s="528"/>
      <c r="IK26" s="528"/>
      <c r="IL26" s="566">
        <v>5.7471264367816091E-2</v>
      </c>
      <c r="IM26" s="564">
        <v>5</v>
      </c>
      <c r="IN26" s="564">
        <v>87</v>
      </c>
      <c r="IO26" s="535"/>
      <c r="IP26" s="535"/>
      <c r="IQ26" s="565">
        <v>2.5345622119815669E-2</v>
      </c>
      <c r="IR26" s="733">
        <v>11</v>
      </c>
      <c r="IS26" s="733">
        <v>434</v>
      </c>
      <c r="IT26" s="562">
        <v>4.3806646525679761E-2</v>
      </c>
      <c r="IU26" s="733">
        <v>29</v>
      </c>
      <c r="IV26" s="733">
        <v>662</v>
      </c>
      <c r="IW26" s="530"/>
      <c r="IX26" s="530"/>
      <c r="IY26" s="566">
        <v>2.2222222222222223E-2</v>
      </c>
      <c r="IZ26" s="564">
        <v>1</v>
      </c>
      <c r="JA26" s="564">
        <v>45</v>
      </c>
      <c r="JB26" s="528"/>
      <c r="JC26" s="528"/>
      <c r="JD26" s="527"/>
      <c r="JE26" s="528"/>
      <c r="JF26" s="528"/>
      <c r="JG26" s="528"/>
      <c r="JH26" s="531"/>
      <c r="JI26" s="538">
        <v>1</v>
      </c>
      <c r="JJ26" s="326">
        <v>2</v>
      </c>
      <c r="JK26" s="326">
        <v>3</v>
      </c>
      <c r="JL26" s="327">
        <v>3</v>
      </c>
      <c r="JM26" s="1079">
        <v>2.1000000000000001E-2</v>
      </c>
      <c r="JN26" s="918">
        <v>0.04</v>
      </c>
      <c r="JO26" s="918">
        <v>0.04</v>
      </c>
      <c r="JP26" s="540">
        <v>0.87</v>
      </c>
      <c r="JQ26" s="330">
        <v>0.8</v>
      </c>
      <c r="JR26" s="330">
        <v>0.2</v>
      </c>
      <c r="JS26" s="539">
        <v>-0.315</v>
      </c>
      <c r="JT26" s="625"/>
      <c r="JU26" s="625"/>
      <c r="JV26" s="915">
        <v>-7.9899999999999999E-2</v>
      </c>
      <c r="JW26" s="625"/>
      <c r="JX26" s="335"/>
      <c r="JY26" s="329">
        <v>1.1000000000000001</v>
      </c>
      <c r="JZ26" s="329">
        <v>0.1</v>
      </c>
      <c r="KA26" s="329">
        <v>-6.1</v>
      </c>
      <c r="KB26" s="331">
        <v>-0.1</v>
      </c>
      <c r="KC26" s="332">
        <v>0.88900000000000001</v>
      </c>
      <c r="KD26" s="330">
        <v>0.75600000000000001</v>
      </c>
      <c r="KE26" s="330">
        <v>0.29399999999999993</v>
      </c>
      <c r="KF26" s="330">
        <v>0.05</v>
      </c>
      <c r="KG26" s="333">
        <v>0.65600000000000003</v>
      </c>
      <c r="KH26" s="539">
        <v>0.70599999999999996</v>
      </c>
      <c r="KI26" s="335">
        <v>0.63</v>
      </c>
      <c r="KJ26" s="329">
        <v>0.41999999999999993</v>
      </c>
      <c r="KK26" s="329">
        <v>0.05</v>
      </c>
      <c r="KL26" s="331">
        <v>0.53</v>
      </c>
      <c r="KM26" s="541">
        <v>-8.2699999999999996E-2</v>
      </c>
      <c r="KN26" s="326"/>
      <c r="KO26" s="326"/>
      <c r="KP26" s="334">
        <v>5.0000000000000001E-3</v>
      </c>
      <c r="KQ26" s="326"/>
      <c r="KR26" s="326"/>
      <c r="KS26" s="334">
        <v>0.05</v>
      </c>
      <c r="KT26" s="334">
        <v>0.05</v>
      </c>
      <c r="KU26" s="334">
        <v>0.05</v>
      </c>
      <c r="KV26" s="334">
        <v>-0.05</v>
      </c>
      <c r="KW26" s="334">
        <v>-0.05</v>
      </c>
      <c r="KX26" s="334">
        <v>-0.05</v>
      </c>
      <c r="KY26" s="539">
        <v>0.55600000000000005</v>
      </c>
      <c r="KZ26" s="335">
        <v>0.55000000000000004</v>
      </c>
      <c r="LA26" s="335">
        <v>0.34999999999999987</v>
      </c>
      <c r="LB26" s="335">
        <v>0.05</v>
      </c>
      <c r="LC26" s="335">
        <v>0.1</v>
      </c>
      <c r="LD26" s="335">
        <v>0.05</v>
      </c>
      <c r="LE26" s="336">
        <v>0.45000000000000007</v>
      </c>
      <c r="LF26" s="541">
        <v>0.88900000000000001</v>
      </c>
      <c r="LG26" s="334">
        <v>0.85</v>
      </c>
      <c r="LH26" s="542">
        <v>0.15</v>
      </c>
      <c r="LI26" s="543"/>
      <c r="LJ26" s="171">
        <v>6</v>
      </c>
      <c r="LK26" s="171">
        <v>2</v>
      </c>
      <c r="LL26" s="172">
        <v>8</v>
      </c>
      <c r="LM26" s="259"/>
      <c r="LN26" s="175">
        <v>0.8</v>
      </c>
      <c r="LO26" s="341">
        <v>0.2</v>
      </c>
      <c r="LP26" s="1046"/>
      <c r="LQ26" s="978">
        <v>0.6</v>
      </c>
      <c r="LR26" s="978">
        <v>0.25</v>
      </c>
      <c r="LS26" s="1003">
        <v>0.15</v>
      </c>
      <c r="LT26" s="548"/>
      <c r="LU26" s="259">
        <v>-0.1</v>
      </c>
      <c r="LV26" s="259">
        <v>-0.1</v>
      </c>
      <c r="LW26" s="259">
        <v>-0.1</v>
      </c>
      <c r="LX26" s="549"/>
      <c r="LY26" s="550">
        <v>15840</v>
      </c>
      <c r="LZ26" s="551">
        <v>602120</v>
      </c>
      <c r="MA26" s="548"/>
      <c r="MB26" s="354">
        <v>0.75</v>
      </c>
      <c r="MC26" s="175">
        <v>0.55000000000000004</v>
      </c>
      <c r="MD26" s="175">
        <v>0.1</v>
      </c>
      <c r="ME26" s="341">
        <v>0.35</v>
      </c>
      <c r="MF26" s="547"/>
      <c r="MG26" s="177">
        <v>0.8</v>
      </c>
      <c r="MH26" s="177">
        <v>0.6</v>
      </c>
      <c r="MI26" s="177">
        <v>0.1</v>
      </c>
      <c r="MJ26" s="338">
        <v>0.3</v>
      </c>
      <c r="MK26" s="552"/>
      <c r="ML26" s="179">
        <v>1.9</v>
      </c>
      <c r="MM26" s="180">
        <v>2.1</v>
      </c>
    </row>
    <row r="27" spans="1:351" x14ac:dyDescent="0.2">
      <c r="A27" s="268">
        <v>43070</v>
      </c>
      <c r="B27" s="855">
        <v>12</v>
      </c>
      <c r="C27" s="853">
        <v>2017</v>
      </c>
      <c r="D27" s="967">
        <v>6583</v>
      </c>
      <c r="E27" s="966">
        <v>1202</v>
      </c>
      <c r="F27" s="966">
        <v>809</v>
      </c>
      <c r="G27" s="965">
        <v>2708</v>
      </c>
      <c r="H27" s="965">
        <v>1864</v>
      </c>
      <c r="I27" s="501"/>
      <c r="J27" s="502"/>
      <c r="K27" s="503"/>
      <c r="L27" s="504">
        <v>5</v>
      </c>
      <c r="M27" s="505">
        <v>7.595321282090232E-4</v>
      </c>
      <c r="N27" s="505">
        <v>1.01810127032099E-3</v>
      </c>
      <c r="O27" s="506">
        <v>1E-3</v>
      </c>
      <c r="P27" s="506">
        <v>5.0000000000000001E-4</v>
      </c>
      <c r="Q27" s="507">
        <v>5.0000000000000001E-4</v>
      </c>
      <c r="R27" s="508"/>
      <c r="S27" s="509">
        <v>1</v>
      </c>
      <c r="T27" s="510">
        <v>0.25</v>
      </c>
      <c r="U27" s="510">
        <v>0.15</v>
      </c>
      <c r="V27" s="510">
        <v>0.6</v>
      </c>
      <c r="W27" s="502"/>
      <c r="X27" s="511">
        <v>0.66</v>
      </c>
      <c r="Y27" s="511">
        <v>0.25</v>
      </c>
      <c r="Z27" s="511">
        <v>0.15</v>
      </c>
      <c r="AA27" s="512">
        <v>0.6</v>
      </c>
      <c r="AB27" s="511"/>
      <c r="AC27" s="511"/>
      <c r="AD27" s="570"/>
      <c r="AE27" s="508"/>
      <c r="AF27" s="571">
        <v>0</v>
      </c>
      <c r="AG27" s="508"/>
      <c r="AH27" s="508"/>
      <c r="AI27" s="571">
        <v>0</v>
      </c>
      <c r="AJ27" s="508"/>
      <c r="AK27" s="508"/>
      <c r="AL27" s="571">
        <v>0</v>
      </c>
      <c r="AM27" s="510">
        <v>0.75</v>
      </c>
      <c r="AN27" s="572">
        <v>0.25</v>
      </c>
      <c r="AO27" s="522"/>
      <c r="AP27" s="523">
        <v>3</v>
      </c>
      <c r="AQ27" s="523"/>
      <c r="AR27" s="523">
        <v>0.24</v>
      </c>
      <c r="AS27" s="117">
        <v>0.28000000000000003</v>
      </c>
      <c r="AT27" s="117">
        <v>0.12</v>
      </c>
      <c r="AU27" s="118">
        <v>0.12</v>
      </c>
      <c r="AV27" s="543"/>
      <c r="AW27" s="544">
        <v>0</v>
      </c>
      <c r="AX27" s="544">
        <v>0</v>
      </c>
      <c r="AY27" s="544">
        <v>0.22</v>
      </c>
      <c r="AZ27" s="120">
        <v>0.1</v>
      </c>
      <c r="BA27" s="121">
        <v>0.1</v>
      </c>
      <c r="BB27" s="522">
        <v>0</v>
      </c>
      <c r="BC27" s="523"/>
      <c r="BD27" s="555">
        <v>0</v>
      </c>
      <c r="BE27" s="276"/>
      <c r="BF27" s="276">
        <v>5.0000000000000001E-3</v>
      </c>
      <c r="BG27" s="276">
        <v>2.5999999999999999E-3</v>
      </c>
      <c r="BH27" s="276">
        <v>2.3999999999999998E-3</v>
      </c>
      <c r="BI27" s="277"/>
      <c r="BJ27" s="543">
        <v>0</v>
      </c>
      <c r="BK27" s="544"/>
      <c r="BL27" s="556">
        <v>0</v>
      </c>
      <c r="BM27" s="159">
        <v>4.0000000000000001E-3</v>
      </c>
      <c r="BN27" s="159">
        <v>2E-3</v>
      </c>
      <c r="BO27" s="342">
        <v>1E-3</v>
      </c>
      <c r="BP27" s="159"/>
      <c r="BQ27" s="1023"/>
      <c r="BR27" s="1095">
        <v>0.5</v>
      </c>
      <c r="BS27" s="879">
        <v>5</v>
      </c>
      <c r="BT27" s="521">
        <v>5.5100000000000003E-2</v>
      </c>
      <c r="BU27" s="555">
        <v>5.5199999999999999E-2</v>
      </c>
      <c r="BV27" s="555">
        <v>5.7599999999999998E-2</v>
      </c>
      <c r="BW27" s="555">
        <v>3.4000000000000002E-2</v>
      </c>
      <c r="BX27" s="555">
        <v>6.6199999999999995E-2</v>
      </c>
      <c r="BY27" s="276">
        <v>0.04</v>
      </c>
      <c r="BZ27" s="276">
        <v>0.06</v>
      </c>
      <c r="CA27" s="815"/>
      <c r="CB27" s="816"/>
      <c r="CC27" s="816"/>
      <c r="CD27" s="816"/>
      <c r="CE27" s="978">
        <v>0.2</v>
      </c>
      <c r="CF27" s="978">
        <v>0.2</v>
      </c>
      <c r="CG27" s="978">
        <v>0.6</v>
      </c>
      <c r="CH27" s="816"/>
      <c r="CI27" s="816"/>
      <c r="CJ27" s="986"/>
      <c r="CK27" s="714">
        <v>0.76</v>
      </c>
      <c r="CL27" s="525">
        <v>0.8</v>
      </c>
      <c r="CM27" s="345">
        <v>0.2</v>
      </c>
      <c r="CN27" s="518"/>
      <c r="CO27" s="519"/>
      <c r="CP27" s="519"/>
      <c r="CQ27" s="478"/>
      <c r="CR27" s="295">
        <v>0.6</v>
      </c>
      <c r="CS27" s="295">
        <v>9.5000000000000001E-2</v>
      </c>
      <c r="CT27" s="295">
        <v>0.30500000000000005</v>
      </c>
      <c r="CU27" s="526"/>
      <c r="CV27" s="815"/>
      <c r="CW27" s="816"/>
      <c r="CX27" s="816"/>
      <c r="CY27" s="978">
        <v>1</v>
      </c>
      <c r="CZ27" s="978">
        <v>0.99099999999999999</v>
      </c>
      <c r="DA27" s="1003">
        <v>8.9999999999999993E-3</v>
      </c>
      <c r="DB27" s="160">
        <v>1</v>
      </c>
      <c r="DC27" s="557">
        <v>266000</v>
      </c>
      <c r="DD27" s="558">
        <v>0</v>
      </c>
      <c r="DE27" s="348">
        <v>266000</v>
      </c>
      <c r="DF27" s="348">
        <v>1500000</v>
      </c>
      <c r="DG27" s="348">
        <v>-500000</v>
      </c>
      <c r="DH27" s="559">
        <v>0</v>
      </c>
      <c r="DI27" s="560">
        <v>3480000</v>
      </c>
      <c r="DJ27" s="561">
        <v>3386000</v>
      </c>
      <c r="DK27" s="300">
        <v>2.7761370348493797E-2</v>
      </c>
      <c r="DL27" s="300">
        <v>0.4</v>
      </c>
      <c r="DM27" s="300">
        <v>-0.2</v>
      </c>
      <c r="DN27" s="259">
        <v>-0.2</v>
      </c>
      <c r="DO27" s="1008">
        <v>0.98</v>
      </c>
      <c r="DP27" s="792">
        <v>0.05</v>
      </c>
      <c r="DQ27" s="978">
        <v>0.02</v>
      </c>
      <c r="DR27" s="978">
        <v>0.93</v>
      </c>
      <c r="DS27" s="703">
        <v>-4.4999999999999998E-2</v>
      </c>
      <c r="DT27" s="296">
        <v>0.15</v>
      </c>
      <c r="DU27" s="296">
        <v>-0.2</v>
      </c>
      <c r="DV27" s="296">
        <v>-0.1</v>
      </c>
      <c r="DW27" s="296">
        <v>-0.1</v>
      </c>
      <c r="DX27" s="259">
        <v>-0.05</v>
      </c>
      <c r="DY27" s="259">
        <v>-0.05</v>
      </c>
      <c r="DZ27" s="296">
        <v>0.03</v>
      </c>
      <c r="EA27" s="296"/>
      <c r="EB27" s="297">
        <v>22</v>
      </c>
      <c r="EC27" s="298">
        <v>0.9</v>
      </c>
      <c r="ED27" s="298">
        <v>219.1</v>
      </c>
      <c r="EE27" s="279">
        <v>0.98399999999999999</v>
      </c>
      <c r="EF27" s="882"/>
      <c r="EG27" s="882"/>
      <c r="EH27" s="279">
        <v>0.05</v>
      </c>
      <c r="EI27" s="279"/>
      <c r="EJ27" s="287">
        <v>0.95</v>
      </c>
      <c r="EK27" s="299">
        <v>1</v>
      </c>
      <c r="EL27" s="300">
        <v>0.05</v>
      </c>
      <c r="EM27" s="301">
        <v>0.95</v>
      </c>
      <c r="EN27" s="1040">
        <v>1</v>
      </c>
      <c r="EO27" s="1007">
        <v>8.9999999999999993E-3</v>
      </c>
      <c r="EP27" s="1007">
        <v>4.1000000000000002E-2</v>
      </c>
      <c r="EQ27" s="1041">
        <v>0.95</v>
      </c>
      <c r="ER27" s="303"/>
      <c r="ES27" s="527">
        <v>0.72599999999999998</v>
      </c>
      <c r="ET27" s="236">
        <v>0.78</v>
      </c>
      <c r="EU27" s="236">
        <v>0.08</v>
      </c>
      <c r="EV27" s="236">
        <v>0.04</v>
      </c>
      <c r="EW27" s="236">
        <v>0.1</v>
      </c>
      <c r="EX27" s="528">
        <v>0.875</v>
      </c>
      <c r="EY27" s="528">
        <v>0.55100000000000005</v>
      </c>
      <c r="EZ27" s="528">
        <v>0.80300000000000005</v>
      </c>
      <c r="FA27" s="528">
        <v>0.78400000000000003</v>
      </c>
      <c r="FB27" s="528">
        <v>0.68200000000000005</v>
      </c>
      <c r="FC27" s="529">
        <v>0.72399999999999998</v>
      </c>
      <c r="FD27" s="307">
        <v>0.77</v>
      </c>
      <c r="FE27" s="308">
        <v>0.04</v>
      </c>
      <c r="FF27" s="308">
        <v>6.4000000000000001E-2</v>
      </c>
      <c r="FG27" s="308">
        <v>0.126</v>
      </c>
      <c r="FH27" s="530">
        <v>0.78300000000000003</v>
      </c>
      <c r="FI27" s="530">
        <v>0.67200000000000004</v>
      </c>
      <c r="FJ27" s="530">
        <v>0.70599999999999996</v>
      </c>
      <c r="FK27" s="307">
        <v>0.65</v>
      </c>
      <c r="FL27" s="308">
        <v>0.1</v>
      </c>
      <c r="FM27" s="308">
        <v>0.124</v>
      </c>
      <c r="FN27" s="308">
        <v>0.126</v>
      </c>
      <c r="FO27" s="235">
        <v>0.6</v>
      </c>
      <c r="FP27" s="303">
        <v>0.63300000000000001</v>
      </c>
      <c r="FQ27" s="303">
        <v>9.6000000000000002E-2</v>
      </c>
      <c r="FR27" s="303">
        <v>0.11799999999999999</v>
      </c>
      <c r="FS27" s="303">
        <v>0.153</v>
      </c>
      <c r="FT27" s="528">
        <v>0.45900000000000002</v>
      </c>
      <c r="FU27" s="303">
        <v>0.6</v>
      </c>
      <c r="FV27" s="303">
        <v>0.1</v>
      </c>
      <c r="FW27" s="303">
        <v>0.2</v>
      </c>
      <c r="FX27" s="236">
        <v>0.1</v>
      </c>
      <c r="FY27" s="528">
        <v>0.57199999999999995</v>
      </c>
      <c r="FZ27" s="236">
        <v>0.64900000000000002</v>
      </c>
      <c r="GA27" s="303">
        <v>7.0000000000000007E-2</v>
      </c>
      <c r="GB27" s="303">
        <v>6.0999999999999999E-2</v>
      </c>
      <c r="GC27" s="303">
        <v>0.22</v>
      </c>
      <c r="GD27" s="528">
        <v>0.78600000000000003</v>
      </c>
      <c r="GE27" s="303">
        <v>0.625</v>
      </c>
      <c r="GF27" s="303">
        <v>0.125</v>
      </c>
      <c r="GG27" s="303">
        <v>0.125</v>
      </c>
      <c r="GH27" s="303">
        <v>0.125</v>
      </c>
      <c r="GI27" s="528">
        <v>0.63800000000000001</v>
      </c>
      <c r="GJ27" s="309">
        <v>0.96299999999999997</v>
      </c>
      <c r="GK27" s="352"/>
      <c r="GL27" s="352"/>
      <c r="GM27" s="310">
        <v>0.9</v>
      </c>
      <c r="GN27" s="310">
        <v>0.1</v>
      </c>
      <c r="GO27" s="310">
        <v>1</v>
      </c>
      <c r="GP27" s="352"/>
      <c r="GQ27" s="894"/>
      <c r="GR27" s="790">
        <v>148</v>
      </c>
      <c r="GS27" s="791">
        <v>266</v>
      </c>
      <c r="GT27" s="1033">
        <v>0.55639097744360899</v>
      </c>
      <c r="GU27" s="564">
        <v>130</v>
      </c>
      <c r="GV27" s="564">
        <v>247</v>
      </c>
      <c r="GW27" s="324">
        <v>0.52631578947368418</v>
      </c>
      <c r="GX27" s="528"/>
      <c r="GY27" s="531"/>
      <c r="GZ27" s="803">
        <v>12</v>
      </c>
      <c r="HA27" s="804">
        <v>64</v>
      </c>
      <c r="HB27" s="1033">
        <v>0.15789473684210525</v>
      </c>
      <c r="HC27" s="533"/>
      <c r="HD27" s="533"/>
      <c r="HE27" s="532">
        <v>10</v>
      </c>
      <c r="HF27" s="532">
        <v>72</v>
      </c>
      <c r="HG27" s="563">
        <v>0.1388888888888889</v>
      </c>
      <c r="HH27" s="532">
        <v>2</v>
      </c>
      <c r="HI27" s="537">
        <v>0.16216216216216217</v>
      </c>
      <c r="HJ27" s="803">
        <v>8</v>
      </c>
      <c r="HK27" s="804">
        <v>54</v>
      </c>
      <c r="HL27" s="805">
        <v>0.12903225806451613</v>
      </c>
      <c r="HM27" s="534">
        <v>8</v>
      </c>
      <c r="HN27" s="534">
        <v>56</v>
      </c>
      <c r="HO27" s="320">
        <v>0.14285714285714285</v>
      </c>
      <c r="HP27" s="535"/>
      <c r="HQ27" s="535"/>
      <c r="HR27" s="565">
        <v>0.16800000000000001</v>
      </c>
      <c r="HS27" s="733">
        <v>21</v>
      </c>
      <c r="HT27" s="733">
        <v>125</v>
      </c>
      <c r="HU27" s="533"/>
      <c r="HV27" s="533"/>
      <c r="HW27" s="566">
        <v>5.3763440860215055E-2</v>
      </c>
      <c r="HX27" s="564">
        <v>5</v>
      </c>
      <c r="HY27" s="564">
        <v>93</v>
      </c>
      <c r="HZ27" s="535"/>
      <c r="IA27" s="535"/>
      <c r="IB27" s="565">
        <v>0</v>
      </c>
      <c r="IC27" s="733">
        <v>0</v>
      </c>
      <c r="ID27" s="733">
        <v>70</v>
      </c>
      <c r="IE27" s="533"/>
      <c r="IF27" s="826"/>
      <c r="IG27" s="566">
        <v>7.586206896551724E-2</v>
      </c>
      <c r="IH27" s="564">
        <v>11</v>
      </c>
      <c r="II27" s="564">
        <v>145</v>
      </c>
      <c r="IJ27" s="528"/>
      <c r="IK27" s="528"/>
      <c r="IL27" s="566">
        <v>0.14814814814814814</v>
      </c>
      <c r="IM27" s="564">
        <v>8</v>
      </c>
      <c r="IN27" s="564">
        <v>54</v>
      </c>
      <c r="IO27" s="535"/>
      <c r="IP27" s="535"/>
      <c r="IQ27" s="565">
        <v>4.8571428571428571E-2</v>
      </c>
      <c r="IR27" s="733">
        <v>17</v>
      </c>
      <c r="IS27" s="733">
        <v>350</v>
      </c>
      <c r="IT27" s="562">
        <v>6.0998151571164512E-2</v>
      </c>
      <c r="IU27" s="733">
        <v>33</v>
      </c>
      <c r="IV27" s="733">
        <v>541</v>
      </c>
      <c r="IW27" s="530"/>
      <c r="IX27" s="530"/>
      <c r="IY27" s="566">
        <v>9.5238095238095233E-2</v>
      </c>
      <c r="IZ27" s="564">
        <v>4</v>
      </c>
      <c r="JA27" s="564">
        <v>42</v>
      </c>
      <c r="JB27" s="528"/>
      <c r="JC27" s="528"/>
      <c r="JD27" s="527"/>
      <c r="JE27" s="528"/>
      <c r="JF27" s="528"/>
      <c r="JG27" s="528"/>
      <c r="JH27" s="531"/>
      <c r="JI27" s="538">
        <v>0</v>
      </c>
      <c r="JJ27" s="326">
        <v>2</v>
      </c>
      <c r="JK27" s="326">
        <v>3</v>
      </c>
      <c r="JL27" s="327">
        <v>3</v>
      </c>
      <c r="JM27" s="1079">
        <v>2.7199999999999998E-2</v>
      </c>
      <c r="JN27" s="918">
        <v>0.04</v>
      </c>
      <c r="JO27" s="918">
        <v>0.04</v>
      </c>
      <c r="JP27" s="540">
        <v>0.76</v>
      </c>
      <c r="JQ27" s="330">
        <v>0.8</v>
      </c>
      <c r="JR27" s="330">
        <v>0.2</v>
      </c>
      <c r="JS27" s="539">
        <v>-0.45600000000000002</v>
      </c>
      <c r="JT27" s="625"/>
      <c r="JU27" s="625"/>
      <c r="JV27" s="915">
        <v>-0.104</v>
      </c>
      <c r="JW27" s="625"/>
      <c r="JX27" s="335"/>
      <c r="JY27" s="329">
        <v>1.1000000000000001</v>
      </c>
      <c r="JZ27" s="329">
        <v>0.1</v>
      </c>
      <c r="KA27" s="329">
        <v>-6.1</v>
      </c>
      <c r="KB27" s="331">
        <v>-0.1</v>
      </c>
      <c r="KC27" s="332">
        <v>0.56000000000000005</v>
      </c>
      <c r="KD27" s="330">
        <v>0.75600000000000001</v>
      </c>
      <c r="KE27" s="330">
        <v>0.29399999999999993</v>
      </c>
      <c r="KF27" s="330">
        <v>0.05</v>
      </c>
      <c r="KG27" s="333">
        <v>0.65600000000000003</v>
      </c>
      <c r="KH27" s="539">
        <v>0.34899999999999998</v>
      </c>
      <c r="KI27" s="335">
        <v>0.63</v>
      </c>
      <c r="KJ27" s="329">
        <v>0.41999999999999993</v>
      </c>
      <c r="KK27" s="329">
        <v>0.05</v>
      </c>
      <c r="KL27" s="331">
        <v>0.53</v>
      </c>
      <c r="KM27" s="541">
        <v>-0.11700000000000001</v>
      </c>
      <c r="KN27" s="326"/>
      <c r="KO27" s="326"/>
      <c r="KP27" s="334">
        <v>2E-3</v>
      </c>
      <c r="KQ27" s="326"/>
      <c r="KR27" s="326"/>
      <c r="KS27" s="334">
        <v>0.05</v>
      </c>
      <c r="KT27" s="334">
        <v>0.05</v>
      </c>
      <c r="KU27" s="334">
        <v>0.05</v>
      </c>
      <c r="KV27" s="334">
        <v>-0.05</v>
      </c>
      <c r="KW27" s="334">
        <v>-0.05</v>
      </c>
      <c r="KX27" s="334">
        <v>-0.05</v>
      </c>
      <c r="KY27" s="539">
        <v>0.54700000000000004</v>
      </c>
      <c r="KZ27" s="335">
        <v>0.55000000000000004</v>
      </c>
      <c r="LA27" s="335">
        <v>0.34999999999999987</v>
      </c>
      <c r="LB27" s="335">
        <v>0.05</v>
      </c>
      <c r="LC27" s="335">
        <v>0.1</v>
      </c>
      <c r="LD27" s="335">
        <v>0.05</v>
      </c>
      <c r="LE27" s="336">
        <v>0.45000000000000007</v>
      </c>
      <c r="LF27" s="541">
        <v>0.86299999999999999</v>
      </c>
      <c r="LG27" s="334">
        <v>0.85</v>
      </c>
      <c r="LH27" s="542">
        <v>0.15</v>
      </c>
      <c r="LI27" s="567">
        <v>9</v>
      </c>
      <c r="LJ27" s="171">
        <v>6</v>
      </c>
      <c r="LK27" s="171">
        <v>2</v>
      </c>
      <c r="LL27" s="172">
        <v>8</v>
      </c>
      <c r="LM27" s="354">
        <v>1</v>
      </c>
      <c r="LN27" s="175">
        <v>0.8</v>
      </c>
      <c r="LO27" s="341">
        <v>0.2</v>
      </c>
      <c r="LP27" s="1046">
        <v>0.25</v>
      </c>
      <c r="LQ27" s="978">
        <v>0.6</v>
      </c>
      <c r="LR27" s="978">
        <v>0.25</v>
      </c>
      <c r="LS27" s="1003">
        <v>0.15</v>
      </c>
      <c r="LT27" s="548">
        <v>6.6302824858757062E-2</v>
      </c>
      <c r="LU27" s="354">
        <v>-0.1</v>
      </c>
      <c r="LV27" s="354">
        <v>-0.1</v>
      </c>
      <c r="LW27" s="354">
        <v>-0.1</v>
      </c>
      <c r="LX27" s="549"/>
      <c r="LY27" s="550">
        <v>17820</v>
      </c>
      <c r="LZ27" s="551">
        <v>600140</v>
      </c>
      <c r="MA27" s="548">
        <v>0.72</v>
      </c>
      <c r="MB27" s="354">
        <v>0.75</v>
      </c>
      <c r="MC27" s="175">
        <v>0.55000000000000004</v>
      </c>
      <c r="MD27" s="175">
        <v>0.1</v>
      </c>
      <c r="ME27" s="341">
        <v>0.35</v>
      </c>
      <c r="MF27" s="547">
        <v>0.62</v>
      </c>
      <c r="MG27" s="177">
        <v>0.8</v>
      </c>
      <c r="MH27" s="177">
        <v>0.6</v>
      </c>
      <c r="MI27" s="177">
        <v>0.1</v>
      </c>
      <c r="MJ27" s="338">
        <v>0.3</v>
      </c>
      <c r="MK27" s="552">
        <v>1</v>
      </c>
      <c r="ML27" s="179">
        <v>1.9</v>
      </c>
      <c r="MM27" s="180">
        <v>2.1</v>
      </c>
    </row>
    <row r="28" spans="1:351" x14ac:dyDescent="0.2">
      <c r="A28" s="268">
        <v>43101</v>
      </c>
      <c r="B28" s="855">
        <v>1</v>
      </c>
      <c r="C28" s="853">
        <v>2018</v>
      </c>
      <c r="D28" s="967">
        <v>7309</v>
      </c>
      <c r="E28" s="966">
        <v>1363</v>
      </c>
      <c r="F28" s="966">
        <v>932</v>
      </c>
      <c r="G28" s="965">
        <v>2766</v>
      </c>
      <c r="H28" s="965">
        <v>2248</v>
      </c>
      <c r="I28" s="501"/>
      <c r="J28" s="502"/>
      <c r="K28" s="503"/>
      <c r="L28" s="504">
        <v>9</v>
      </c>
      <c r="M28" s="505">
        <v>1.2313585989875496E-3</v>
      </c>
      <c r="N28" s="505">
        <v>1.01810127032099E-3</v>
      </c>
      <c r="O28" s="506">
        <v>1E-3</v>
      </c>
      <c r="P28" s="506">
        <v>5.0000000000000001E-4</v>
      </c>
      <c r="Q28" s="507">
        <v>5.0000000000000001E-4</v>
      </c>
      <c r="R28" s="508"/>
      <c r="S28" s="509">
        <v>0.83299999999999996</v>
      </c>
      <c r="T28" s="510">
        <v>0.25</v>
      </c>
      <c r="U28" s="510">
        <v>0.15</v>
      </c>
      <c r="V28" s="510">
        <v>0.6</v>
      </c>
      <c r="W28" s="502"/>
      <c r="X28" s="511">
        <v>1</v>
      </c>
      <c r="Y28" s="511">
        <v>0.25</v>
      </c>
      <c r="Z28" s="511">
        <v>0.15</v>
      </c>
      <c r="AA28" s="512">
        <v>0.6</v>
      </c>
      <c r="AB28" s="511"/>
      <c r="AC28" s="511"/>
      <c r="AD28" s="513"/>
      <c r="AE28" s="514"/>
      <c r="AF28" s="515"/>
      <c r="AG28" s="514"/>
      <c r="AH28" s="514"/>
      <c r="AI28" s="515"/>
      <c r="AJ28" s="514"/>
      <c r="AK28" s="514"/>
      <c r="AL28" s="515"/>
      <c r="AM28" s="516">
        <v>0.83</v>
      </c>
      <c r="AN28" s="517">
        <v>0.17000000000000004</v>
      </c>
      <c r="AO28" s="518"/>
      <c r="AP28" s="519"/>
      <c r="AQ28" s="519"/>
      <c r="AR28" s="519"/>
      <c r="AS28" s="117">
        <v>0.28000000000000003</v>
      </c>
      <c r="AT28" s="117">
        <v>0.12</v>
      </c>
      <c r="AU28" s="272">
        <v>0.12</v>
      </c>
      <c r="AV28" s="518"/>
      <c r="AW28" s="519"/>
      <c r="AX28" s="519"/>
      <c r="AY28" s="519">
        <v>0.22</v>
      </c>
      <c r="AZ28" s="271">
        <v>0.1</v>
      </c>
      <c r="BA28" s="272">
        <v>0.1</v>
      </c>
      <c r="BB28" s="518"/>
      <c r="BC28" s="519"/>
      <c r="BD28" s="520"/>
      <c r="BE28" s="273"/>
      <c r="BF28" s="273">
        <v>5.0000000000000001E-3</v>
      </c>
      <c r="BG28" s="273">
        <v>2.5999999999999999E-3</v>
      </c>
      <c r="BH28" s="273">
        <v>2.3999999999999998E-3</v>
      </c>
      <c r="BI28" s="274"/>
      <c r="BJ28" s="518"/>
      <c r="BK28" s="519"/>
      <c r="BL28" s="520"/>
      <c r="BM28" s="273">
        <v>4.0000000000000001E-3</v>
      </c>
      <c r="BN28" s="273">
        <v>2E-3</v>
      </c>
      <c r="BO28" s="274">
        <v>1E-3</v>
      </c>
      <c r="BP28" s="273"/>
      <c r="BQ28" s="1021"/>
      <c r="BR28" s="1097">
        <v>0.5</v>
      </c>
      <c r="BS28" s="1021">
        <v>5</v>
      </c>
      <c r="BT28" s="521">
        <v>5.4800000000000001E-2</v>
      </c>
      <c r="BU28" s="555">
        <v>5.8099999999999999E-2</v>
      </c>
      <c r="BV28" s="555">
        <v>7.3899999999999993E-2</v>
      </c>
      <c r="BW28" s="555">
        <v>4.7100000000000003E-2</v>
      </c>
      <c r="BX28" s="555">
        <v>5.7099999999999998E-2</v>
      </c>
      <c r="BY28" s="276">
        <v>0.04</v>
      </c>
      <c r="BZ28" s="276">
        <v>0.06</v>
      </c>
      <c r="CA28" s="815">
        <v>11</v>
      </c>
      <c r="CB28" s="816">
        <v>10</v>
      </c>
      <c r="CC28" s="816">
        <v>1</v>
      </c>
      <c r="CD28" s="987">
        <v>0.90909090909090906</v>
      </c>
      <c r="CE28" s="978">
        <v>0.2</v>
      </c>
      <c r="CF28" s="978">
        <v>0.2</v>
      </c>
      <c r="CG28" s="978">
        <v>0.6</v>
      </c>
      <c r="CH28" s="816">
        <v>15</v>
      </c>
      <c r="CI28" s="816">
        <v>12</v>
      </c>
      <c r="CJ28" s="988">
        <v>0.8</v>
      </c>
      <c r="CK28" s="714">
        <v>0.9</v>
      </c>
      <c r="CL28" s="525">
        <v>0.8</v>
      </c>
      <c r="CM28" s="345">
        <v>0.2</v>
      </c>
      <c r="CN28" s="518"/>
      <c r="CO28" s="519"/>
      <c r="CP28" s="519"/>
      <c r="CQ28" s="478"/>
      <c r="CR28" s="295">
        <v>0.7</v>
      </c>
      <c r="CS28" s="295">
        <v>9.5000000000000001E-2</v>
      </c>
      <c r="CT28" s="295">
        <v>0.20500000000000007</v>
      </c>
      <c r="CU28" s="526"/>
      <c r="CV28" s="815"/>
      <c r="CW28" s="816"/>
      <c r="CX28" s="816"/>
      <c r="CY28" s="978">
        <v>1</v>
      </c>
      <c r="CZ28" s="978">
        <v>0.99099999999999999</v>
      </c>
      <c r="DA28" s="1003">
        <v>8.9999999999999993E-3</v>
      </c>
      <c r="DB28" s="160">
        <v>1</v>
      </c>
      <c r="DC28" s="557">
        <v>80000</v>
      </c>
      <c r="DD28" s="558">
        <v>0</v>
      </c>
      <c r="DE28" s="348">
        <v>80000</v>
      </c>
      <c r="DF28" s="348">
        <v>1500000</v>
      </c>
      <c r="DG28" s="348">
        <v>-500000</v>
      </c>
      <c r="DH28" s="559">
        <v>0</v>
      </c>
      <c r="DI28" s="560">
        <v>3939000</v>
      </c>
      <c r="DJ28" s="561">
        <v>3648000</v>
      </c>
      <c r="DK28" s="300">
        <v>7.9769736842105268E-2</v>
      </c>
      <c r="DL28" s="300">
        <v>0.4</v>
      </c>
      <c r="DM28" s="300">
        <v>-0.2</v>
      </c>
      <c r="DN28" s="259">
        <v>-0.2</v>
      </c>
      <c r="DO28" s="1008"/>
      <c r="DP28" s="792">
        <v>0.05</v>
      </c>
      <c r="DQ28" s="978">
        <v>0.02</v>
      </c>
      <c r="DR28" s="978">
        <v>0.93</v>
      </c>
      <c r="DS28" s="703">
        <v>-0.04</v>
      </c>
      <c r="DT28" s="296">
        <v>0.15</v>
      </c>
      <c r="DU28" s="296">
        <v>-0.2</v>
      </c>
      <c r="DV28" s="296">
        <v>-0.1</v>
      </c>
      <c r="DW28" s="296">
        <v>-0.1</v>
      </c>
      <c r="DX28" s="259">
        <v>-0.05</v>
      </c>
      <c r="DY28" s="259">
        <v>-0.05</v>
      </c>
      <c r="DZ28" s="296">
        <v>0.03</v>
      </c>
      <c r="EA28" s="296"/>
      <c r="EB28" s="297">
        <v>41</v>
      </c>
      <c r="EC28" s="298">
        <v>0.9</v>
      </c>
      <c r="ED28" s="298">
        <v>219.1</v>
      </c>
      <c r="EE28" s="279">
        <v>0.97299999999999998</v>
      </c>
      <c r="EF28" s="882"/>
      <c r="EG28" s="882"/>
      <c r="EH28" s="279">
        <v>0.05</v>
      </c>
      <c r="EI28" s="279"/>
      <c r="EJ28" s="287">
        <v>0.95</v>
      </c>
      <c r="EK28" s="299">
        <v>1</v>
      </c>
      <c r="EL28" s="300">
        <v>0.05</v>
      </c>
      <c r="EM28" s="301">
        <v>0.95</v>
      </c>
      <c r="EN28" s="1040">
        <v>1</v>
      </c>
      <c r="EO28" s="1007">
        <v>8.9999999999999993E-3</v>
      </c>
      <c r="EP28" s="1007">
        <v>4.1000000000000002E-2</v>
      </c>
      <c r="EQ28" s="1041">
        <v>0.95</v>
      </c>
      <c r="ER28" s="303"/>
      <c r="ES28" s="527">
        <v>0.755</v>
      </c>
      <c r="ET28" s="236">
        <v>0.78</v>
      </c>
      <c r="EU28" s="236">
        <v>0.08</v>
      </c>
      <c r="EV28" s="236">
        <v>0.04</v>
      </c>
      <c r="EW28" s="236">
        <v>0.1</v>
      </c>
      <c r="EX28" s="528">
        <v>0.89500000000000002</v>
      </c>
      <c r="EY28" s="528">
        <v>0.64500000000000002</v>
      </c>
      <c r="EZ28" s="528">
        <v>0.8</v>
      </c>
      <c r="FA28" s="528">
        <v>0.79100000000000004</v>
      </c>
      <c r="FB28" s="528">
        <v>0.73</v>
      </c>
      <c r="FC28" s="529">
        <v>0.77300000000000002</v>
      </c>
      <c r="FD28" s="307">
        <v>0.77</v>
      </c>
      <c r="FE28" s="308">
        <v>0.04</v>
      </c>
      <c r="FF28" s="308">
        <v>6.4000000000000001E-2</v>
      </c>
      <c r="FG28" s="308">
        <v>0.126</v>
      </c>
      <c r="FH28" s="530">
        <v>0.84699999999999998</v>
      </c>
      <c r="FI28" s="530">
        <v>0.748</v>
      </c>
      <c r="FJ28" s="530">
        <v>0.72199999999999998</v>
      </c>
      <c r="FK28" s="307">
        <v>0.65</v>
      </c>
      <c r="FL28" s="308">
        <v>0.1</v>
      </c>
      <c r="FM28" s="308">
        <v>0.124</v>
      </c>
      <c r="FN28" s="308">
        <v>0.126</v>
      </c>
      <c r="FO28" s="235">
        <v>0.71299999999999997</v>
      </c>
      <c r="FP28" s="303">
        <v>0.63300000000000001</v>
      </c>
      <c r="FQ28" s="303">
        <v>9.6000000000000002E-2</v>
      </c>
      <c r="FR28" s="303">
        <v>0.11799999999999999</v>
      </c>
      <c r="FS28" s="303">
        <v>0.153</v>
      </c>
      <c r="FT28" s="528">
        <v>0.59099999999999997</v>
      </c>
      <c r="FU28" s="303">
        <v>0.6</v>
      </c>
      <c r="FV28" s="303">
        <v>0.1</v>
      </c>
      <c r="FW28" s="303">
        <v>0.2</v>
      </c>
      <c r="FX28" s="236">
        <v>0.1</v>
      </c>
      <c r="FY28" s="528">
        <v>0.69699999999999995</v>
      </c>
      <c r="FZ28" s="236">
        <v>0.64900000000000002</v>
      </c>
      <c r="GA28" s="303">
        <v>7.0000000000000007E-2</v>
      </c>
      <c r="GB28" s="303">
        <v>6.0999999999999999E-2</v>
      </c>
      <c r="GC28" s="303">
        <v>0.22</v>
      </c>
      <c r="GD28" s="528">
        <v>0.747</v>
      </c>
      <c r="GE28" s="303">
        <v>0.625</v>
      </c>
      <c r="GF28" s="303">
        <v>0.125</v>
      </c>
      <c r="GG28" s="303">
        <v>0.125</v>
      </c>
      <c r="GH28" s="303">
        <v>0.125</v>
      </c>
      <c r="GI28" s="528">
        <v>0.83099999999999996</v>
      </c>
      <c r="GJ28" s="309">
        <v>0.93400000000000005</v>
      </c>
      <c r="GK28" s="352"/>
      <c r="GL28" s="352"/>
      <c r="GM28" s="310">
        <v>0.9</v>
      </c>
      <c r="GN28" s="310">
        <v>0.1</v>
      </c>
      <c r="GO28" s="310">
        <v>1</v>
      </c>
      <c r="GP28" s="352"/>
      <c r="GQ28" s="894"/>
      <c r="GR28" s="790">
        <v>188</v>
      </c>
      <c r="GS28" s="791">
        <v>270</v>
      </c>
      <c r="GT28" s="1033">
        <v>0.6962962962962963</v>
      </c>
      <c r="GU28" s="564">
        <v>165</v>
      </c>
      <c r="GV28" s="564">
        <v>311</v>
      </c>
      <c r="GW28" s="324">
        <v>0.53054662379421225</v>
      </c>
      <c r="GX28" s="528"/>
      <c r="GY28" s="531"/>
      <c r="GZ28" s="803">
        <v>19</v>
      </c>
      <c r="HA28" s="804">
        <v>77</v>
      </c>
      <c r="HB28" s="1033">
        <v>0.19791666666666666</v>
      </c>
      <c r="HC28" s="533"/>
      <c r="HD28" s="533"/>
      <c r="HE28" s="532">
        <v>19</v>
      </c>
      <c r="HF28" s="532">
        <v>97</v>
      </c>
      <c r="HG28" s="563">
        <v>0.19587628865979381</v>
      </c>
      <c r="HH28" s="532">
        <v>6</v>
      </c>
      <c r="HI28" s="537">
        <v>0.24271844660194175</v>
      </c>
      <c r="HJ28" s="803">
        <v>3</v>
      </c>
      <c r="HK28" s="804">
        <v>103</v>
      </c>
      <c r="HL28" s="805">
        <v>2.8301886792452831E-2</v>
      </c>
      <c r="HM28" s="534">
        <v>3</v>
      </c>
      <c r="HN28" s="534">
        <v>105</v>
      </c>
      <c r="HO28" s="320">
        <v>2.8571428571428571E-2</v>
      </c>
      <c r="HP28" s="535"/>
      <c r="HQ28" s="535"/>
      <c r="HR28" s="565">
        <v>0.13725490196078433</v>
      </c>
      <c r="HS28" s="733">
        <v>21</v>
      </c>
      <c r="HT28" s="733">
        <v>153</v>
      </c>
      <c r="HU28" s="533"/>
      <c r="HV28" s="573"/>
      <c r="HW28" s="566">
        <v>0.10236220472440945</v>
      </c>
      <c r="HX28" s="564">
        <v>13</v>
      </c>
      <c r="HY28" s="564">
        <v>127</v>
      </c>
      <c r="HZ28" s="382"/>
      <c r="IA28" s="382"/>
      <c r="IB28" s="565">
        <v>3.5714285714285712E-2</v>
      </c>
      <c r="IC28" s="733">
        <v>3</v>
      </c>
      <c r="ID28" s="733">
        <v>84</v>
      </c>
      <c r="IE28" s="573"/>
      <c r="IF28" s="861"/>
      <c r="IG28" s="566">
        <v>9.9009900990099015E-2</v>
      </c>
      <c r="IH28" s="564">
        <v>20</v>
      </c>
      <c r="II28" s="564">
        <v>202</v>
      </c>
      <c r="IJ28" s="236"/>
      <c r="IK28" s="236"/>
      <c r="IL28" s="566">
        <v>8.8235294117647065E-2</v>
      </c>
      <c r="IM28" s="564">
        <v>6</v>
      </c>
      <c r="IN28" s="564">
        <v>68</v>
      </c>
      <c r="IO28" s="382"/>
      <c r="IP28" s="382"/>
      <c r="IQ28" s="565">
        <v>2.2883295194508008E-2</v>
      </c>
      <c r="IR28" s="733">
        <v>10</v>
      </c>
      <c r="IS28" s="733">
        <v>437</v>
      </c>
      <c r="IT28" s="562">
        <v>3.3546325878594248E-2</v>
      </c>
      <c r="IU28" s="733">
        <v>21</v>
      </c>
      <c r="IV28" s="733">
        <v>626</v>
      </c>
      <c r="IW28" s="530"/>
      <c r="IX28" s="530"/>
      <c r="IY28" s="566">
        <v>0.10810810810810811</v>
      </c>
      <c r="IZ28" s="564">
        <v>4</v>
      </c>
      <c r="JA28" s="564">
        <v>37</v>
      </c>
      <c r="JB28" s="528"/>
      <c r="JC28" s="528"/>
      <c r="JD28" s="527"/>
      <c r="JE28" s="528"/>
      <c r="JF28" s="528"/>
      <c r="JG28" s="528"/>
      <c r="JH28" s="531"/>
      <c r="JI28" s="538">
        <v>2</v>
      </c>
      <c r="JJ28" s="326">
        <v>2</v>
      </c>
      <c r="JK28" s="326">
        <v>3</v>
      </c>
      <c r="JL28" s="327">
        <v>3</v>
      </c>
      <c r="JM28" s="1079">
        <v>2.9700000000000001E-2</v>
      </c>
      <c r="JN28" s="918">
        <v>0.04</v>
      </c>
      <c r="JO28" s="918">
        <v>0.04</v>
      </c>
      <c r="JP28" s="540">
        <v>0.92</v>
      </c>
      <c r="JQ28" s="330">
        <v>0.8</v>
      </c>
      <c r="JR28" s="330">
        <v>0.2</v>
      </c>
      <c r="JS28" s="539">
        <v>-0.42299999999999999</v>
      </c>
      <c r="JT28" s="625"/>
      <c r="JU28" s="625"/>
      <c r="JV28" s="915">
        <v>-8.7999999999999995E-2</v>
      </c>
      <c r="JW28" s="625"/>
      <c r="JX28" s="335"/>
      <c r="JY28" s="329">
        <v>1.1000000000000001</v>
      </c>
      <c r="JZ28" s="329">
        <v>0.1</v>
      </c>
      <c r="KA28" s="329">
        <v>-6.1</v>
      </c>
      <c r="KB28" s="331">
        <v>-0.1</v>
      </c>
      <c r="KC28" s="332">
        <v>0.65500000000000003</v>
      </c>
      <c r="KD28" s="330">
        <v>0.75600000000000001</v>
      </c>
      <c r="KE28" s="330">
        <v>0.29399999999999993</v>
      </c>
      <c r="KF28" s="330">
        <v>0.05</v>
      </c>
      <c r="KG28" s="333">
        <v>0.65600000000000003</v>
      </c>
      <c r="KH28" s="539">
        <v>0.52200000000000002</v>
      </c>
      <c r="KI28" s="335">
        <v>0.63</v>
      </c>
      <c r="KJ28" s="329">
        <v>0.41999999999999993</v>
      </c>
      <c r="KK28" s="329">
        <v>0.05</v>
      </c>
      <c r="KL28" s="331">
        <v>0.53</v>
      </c>
      <c r="KM28" s="541">
        <v>-0.1012</v>
      </c>
      <c r="KN28" s="326"/>
      <c r="KO28" s="326"/>
      <c r="KP28" s="334">
        <v>1.4E-2</v>
      </c>
      <c r="KQ28" s="326"/>
      <c r="KR28" s="326"/>
      <c r="KS28" s="334">
        <v>0.05</v>
      </c>
      <c r="KT28" s="334">
        <v>0.05</v>
      </c>
      <c r="KU28" s="334">
        <v>0.05</v>
      </c>
      <c r="KV28" s="334">
        <v>-0.05</v>
      </c>
      <c r="KW28" s="334">
        <v>-0.05</v>
      </c>
      <c r="KX28" s="334">
        <v>-0.05</v>
      </c>
      <c r="KY28" s="539">
        <v>0.55800000000000005</v>
      </c>
      <c r="KZ28" s="335">
        <v>0.55000000000000004</v>
      </c>
      <c r="LA28" s="335">
        <v>0.34999999999999987</v>
      </c>
      <c r="LB28" s="335">
        <v>0.05</v>
      </c>
      <c r="LC28" s="335">
        <v>0.1</v>
      </c>
      <c r="LD28" s="335">
        <v>0.05</v>
      </c>
      <c r="LE28" s="336">
        <v>0.45000000000000007</v>
      </c>
      <c r="LF28" s="541">
        <v>0.86699999999999999</v>
      </c>
      <c r="LG28" s="334">
        <v>0.85</v>
      </c>
      <c r="LH28" s="542">
        <v>0.15</v>
      </c>
      <c r="LI28" s="543"/>
      <c r="LJ28" s="171">
        <v>6</v>
      </c>
      <c r="LK28" s="171">
        <v>2</v>
      </c>
      <c r="LL28" s="172">
        <v>8</v>
      </c>
      <c r="LM28" s="259"/>
      <c r="LN28" s="175">
        <v>0.8</v>
      </c>
      <c r="LO28" s="341">
        <v>0.2</v>
      </c>
      <c r="LP28" s="1046"/>
      <c r="LQ28" s="978">
        <v>0.6</v>
      </c>
      <c r="LR28" s="978">
        <v>0.25</v>
      </c>
      <c r="LS28" s="1003">
        <v>0.15</v>
      </c>
      <c r="LT28" s="548"/>
      <c r="LU28" s="259">
        <v>-0.1</v>
      </c>
      <c r="LV28" s="259">
        <v>-0.1</v>
      </c>
      <c r="LW28" s="259">
        <v>-0.1</v>
      </c>
      <c r="LX28" s="549"/>
      <c r="LY28" s="550">
        <v>19800</v>
      </c>
      <c r="LZ28" s="551">
        <v>598160</v>
      </c>
      <c r="MA28" s="548"/>
      <c r="MB28" s="354">
        <v>0.75</v>
      </c>
      <c r="MC28" s="175">
        <v>0.55000000000000004</v>
      </c>
      <c r="MD28" s="175">
        <v>0.1</v>
      </c>
      <c r="ME28" s="341">
        <v>0.35</v>
      </c>
      <c r="MF28" s="547"/>
      <c r="MG28" s="177">
        <v>0.8</v>
      </c>
      <c r="MH28" s="177">
        <v>0.6</v>
      </c>
      <c r="MI28" s="177">
        <v>0.1</v>
      </c>
      <c r="MJ28" s="338">
        <v>0.3</v>
      </c>
      <c r="MK28" s="552"/>
      <c r="ML28" s="179">
        <v>1.9</v>
      </c>
      <c r="MM28" s="180">
        <v>2.1</v>
      </c>
    </row>
    <row r="29" spans="1:351" x14ac:dyDescent="0.2">
      <c r="A29" s="268">
        <v>43132</v>
      </c>
      <c r="B29" s="855">
        <v>2</v>
      </c>
      <c r="C29" s="853">
        <v>2018</v>
      </c>
      <c r="D29" s="967">
        <v>6557</v>
      </c>
      <c r="E29" s="965">
        <v>1230</v>
      </c>
      <c r="F29" s="965">
        <v>777</v>
      </c>
      <c r="G29" s="965">
        <v>2563</v>
      </c>
      <c r="H29" s="965">
        <v>1987</v>
      </c>
      <c r="I29" s="501"/>
      <c r="J29" s="502"/>
      <c r="K29" s="503"/>
      <c r="L29" s="504">
        <v>7</v>
      </c>
      <c r="M29" s="505">
        <v>1.0675613847796249E-3</v>
      </c>
      <c r="N29" s="505">
        <v>1.01810127032099E-3</v>
      </c>
      <c r="O29" s="506">
        <v>1E-3</v>
      </c>
      <c r="P29" s="506">
        <v>5.0000000000000001E-4</v>
      </c>
      <c r="Q29" s="507">
        <v>5.0000000000000001E-4</v>
      </c>
      <c r="R29" s="508"/>
      <c r="S29" s="509">
        <v>0.25</v>
      </c>
      <c r="T29" s="510">
        <v>0.25</v>
      </c>
      <c r="U29" s="510">
        <v>0.15</v>
      </c>
      <c r="V29" s="510">
        <v>0.6</v>
      </c>
      <c r="W29" s="502"/>
      <c r="X29" s="511">
        <v>1</v>
      </c>
      <c r="Y29" s="511">
        <v>0.25</v>
      </c>
      <c r="Z29" s="511">
        <v>0.15</v>
      </c>
      <c r="AA29" s="512">
        <v>0.6</v>
      </c>
      <c r="AB29" s="511"/>
      <c r="AC29" s="511"/>
      <c r="AD29" s="513"/>
      <c r="AE29" s="514"/>
      <c r="AF29" s="515"/>
      <c r="AG29" s="514"/>
      <c r="AH29" s="514"/>
      <c r="AI29" s="515"/>
      <c r="AJ29" s="514"/>
      <c r="AK29" s="514"/>
      <c r="AL29" s="515"/>
      <c r="AM29" s="516">
        <v>0.91</v>
      </c>
      <c r="AN29" s="517">
        <v>8.9999999999999969E-2</v>
      </c>
      <c r="AO29" s="518"/>
      <c r="AP29" s="519"/>
      <c r="AQ29" s="519"/>
      <c r="AR29" s="519"/>
      <c r="AS29" s="117">
        <v>0.28000000000000003</v>
      </c>
      <c r="AT29" s="117">
        <v>0.12</v>
      </c>
      <c r="AU29" s="272">
        <v>0.12</v>
      </c>
      <c r="AV29" s="518"/>
      <c r="AW29" s="519"/>
      <c r="AX29" s="519"/>
      <c r="AY29" s="519">
        <v>0.22</v>
      </c>
      <c r="AZ29" s="271">
        <v>0.1</v>
      </c>
      <c r="BA29" s="272">
        <v>0.1</v>
      </c>
      <c r="BB29" s="518"/>
      <c r="BC29" s="519"/>
      <c r="BD29" s="520"/>
      <c r="BE29" s="273"/>
      <c r="BF29" s="273">
        <v>5.0000000000000001E-3</v>
      </c>
      <c r="BG29" s="273">
        <v>2.5999999999999999E-3</v>
      </c>
      <c r="BH29" s="273">
        <v>2.3999999999999998E-3</v>
      </c>
      <c r="BI29" s="274"/>
      <c r="BJ29" s="518"/>
      <c r="BK29" s="519"/>
      <c r="BL29" s="520"/>
      <c r="BM29" s="273">
        <v>4.0000000000000001E-3</v>
      </c>
      <c r="BN29" s="273">
        <v>2E-3</v>
      </c>
      <c r="BO29" s="274">
        <v>1E-3</v>
      </c>
      <c r="BP29" s="273"/>
      <c r="BQ29" s="1021"/>
      <c r="BR29" s="1097">
        <v>0.5</v>
      </c>
      <c r="BS29" s="1021">
        <v>5</v>
      </c>
      <c r="BT29" s="521">
        <v>4.7800000000000002E-2</v>
      </c>
      <c r="BU29" s="555">
        <v>4.9099999999999998E-2</v>
      </c>
      <c r="BV29" s="555">
        <v>0.05</v>
      </c>
      <c r="BW29" s="555">
        <v>3.8300000000000001E-2</v>
      </c>
      <c r="BX29" s="555">
        <v>5.6599999999999998E-2</v>
      </c>
      <c r="BY29" s="276">
        <v>0.04</v>
      </c>
      <c r="BZ29" s="276">
        <v>0.06</v>
      </c>
      <c r="CA29" s="815">
        <v>18</v>
      </c>
      <c r="CB29" s="816">
        <v>12</v>
      </c>
      <c r="CC29" s="816">
        <v>6</v>
      </c>
      <c r="CD29" s="987">
        <v>0.66666666666666663</v>
      </c>
      <c r="CE29" s="978">
        <v>0.2</v>
      </c>
      <c r="CF29" s="978">
        <v>0.2</v>
      </c>
      <c r="CG29" s="978">
        <v>0.6</v>
      </c>
      <c r="CH29" s="816">
        <v>6</v>
      </c>
      <c r="CI29" s="816">
        <v>4</v>
      </c>
      <c r="CJ29" s="988">
        <v>0.66666666666666663</v>
      </c>
      <c r="CK29" s="714"/>
      <c r="CL29" s="525">
        <v>0.8</v>
      </c>
      <c r="CM29" s="345">
        <v>0.2</v>
      </c>
      <c r="CN29" s="518"/>
      <c r="CO29" s="519"/>
      <c r="CP29" s="519"/>
      <c r="CQ29" s="478"/>
      <c r="CR29" s="295">
        <v>0.8</v>
      </c>
      <c r="CS29" s="295">
        <v>9.5000000000000001E-2</v>
      </c>
      <c r="CT29" s="295">
        <v>0.10499999999999998</v>
      </c>
      <c r="CU29" s="526"/>
      <c r="CV29" s="815"/>
      <c r="CW29" s="816"/>
      <c r="CX29" s="816"/>
      <c r="CY29" s="978">
        <v>1</v>
      </c>
      <c r="CZ29" s="978">
        <v>0.99099999999999999</v>
      </c>
      <c r="DA29" s="1003">
        <v>8.9999999999999993E-3</v>
      </c>
      <c r="DB29" s="160">
        <v>1</v>
      </c>
      <c r="DC29" s="557">
        <v>3000</v>
      </c>
      <c r="DD29" s="558">
        <v>0</v>
      </c>
      <c r="DE29" s="348">
        <v>3000</v>
      </c>
      <c r="DF29" s="348">
        <v>1500000</v>
      </c>
      <c r="DG29" s="348">
        <v>-500000</v>
      </c>
      <c r="DH29" s="559">
        <v>0</v>
      </c>
      <c r="DI29" s="560">
        <v>4207000</v>
      </c>
      <c r="DJ29" s="561">
        <v>4038000</v>
      </c>
      <c r="DK29" s="300">
        <v>4.1852402179296679E-2</v>
      </c>
      <c r="DL29" s="300">
        <v>0.4</v>
      </c>
      <c r="DM29" s="300">
        <v>-0.2</v>
      </c>
      <c r="DN29" s="259">
        <v>-0.2</v>
      </c>
      <c r="DO29" s="1008"/>
      <c r="DP29" s="792">
        <v>0.05</v>
      </c>
      <c r="DQ29" s="978">
        <v>0.02</v>
      </c>
      <c r="DR29" s="978">
        <v>0.93</v>
      </c>
      <c r="DS29" s="703">
        <v>-4.9000000000000002E-2</v>
      </c>
      <c r="DT29" s="296">
        <v>0.15</v>
      </c>
      <c r="DU29" s="296">
        <v>-0.2</v>
      </c>
      <c r="DV29" s="296">
        <v>-0.1</v>
      </c>
      <c r="DW29" s="296">
        <v>-0.1</v>
      </c>
      <c r="DX29" s="259">
        <v>-0.05</v>
      </c>
      <c r="DY29" s="259">
        <v>-0.05</v>
      </c>
      <c r="DZ29" s="296">
        <v>2.5999999999999999E-2</v>
      </c>
      <c r="EA29" s="296"/>
      <c r="EB29" s="297">
        <v>68</v>
      </c>
      <c r="EC29" s="298">
        <v>0.9</v>
      </c>
      <c r="ED29" s="298">
        <v>219.1</v>
      </c>
      <c r="EE29" s="279">
        <v>0.96299999999999997</v>
      </c>
      <c r="EF29" s="882"/>
      <c r="EG29" s="882"/>
      <c r="EH29" s="279">
        <v>0.05</v>
      </c>
      <c r="EI29" s="279"/>
      <c r="EJ29" s="287">
        <v>0.95</v>
      </c>
      <c r="EK29" s="299">
        <v>1</v>
      </c>
      <c r="EL29" s="300">
        <v>0.05</v>
      </c>
      <c r="EM29" s="301">
        <v>0.95</v>
      </c>
      <c r="EN29" s="1040">
        <v>1</v>
      </c>
      <c r="EO29" s="1007">
        <v>8.9999999999999993E-3</v>
      </c>
      <c r="EP29" s="1007">
        <v>4.1000000000000002E-2</v>
      </c>
      <c r="EQ29" s="1041">
        <v>0.95</v>
      </c>
      <c r="ER29" s="303"/>
      <c r="ES29" s="527">
        <v>0.76700000000000002</v>
      </c>
      <c r="ET29" s="236">
        <v>0.78</v>
      </c>
      <c r="EU29" s="236">
        <v>0.08</v>
      </c>
      <c r="EV29" s="236">
        <v>0.04</v>
      </c>
      <c r="EW29" s="236">
        <v>0.1</v>
      </c>
      <c r="EX29" s="528">
        <v>0.85299999999999998</v>
      </c>
      <c r="EY29" s="528">
        <v>0.72799999999999998</v>
      </c>
      <c r="EZ29" s="528">
        <v>0.67900000000000005</v>
      </c>
      <c r="FA29" s="528">
        <v>0.83799999999999997</v>
      </c>
      <c r="FB29" s="528">
        <v>0.80300000000000005</v>
      </c>
      <c r="FC29" s="529">
        <v>0.77100000000000002</v>
      </c>
      <c r="FD29" s="307">
        <v>0.77</v>
      </c>
      <c r="FE29" s="308">
        <v>0.04</v>
      </c>
      <c r="FF29" s="308">
        <v>6.4000000000000001E-2</v>
      </c>
      <c r="FG29" s="308">
        <v>0.126</v>
      </c>
      <c r="FH29" s="530">
        <v>0.83299999999999996</v>
      </c>
      <c r="FI29" s="530">
        <v>0.70799999999999996</v>
      </c>
      <c r="FJ29" s="530">
        <v>0.75</v>
      </c>
      <c r="FK29" s="307">
        <v>0.65</v>
      </c>
      <c r="FL29" s="308">
        <v>0.1</v>
      </c>
      <c r="FM29" s="308">
        <v>0.124</v>
      </c>
      <c r="FN29" s="308">
        <v>0.126</v>
      </c>
      <c r="FO29" s="302">
        <v>0.63900000000000001</v>
      </c>
      <c r="FP29" s="303">
        <v>0.63300000000000001</v>
      </c>
      <c r="FQ29" s="303">
        <v>9.6000000000000002E-2</v>
      </c>
      <c r="FR29" s="303">
        <v>0.11799999999999999</v>
      </c>
      <c r="FS29" s="303">
        <v>0.153</v>
      </c>
      <c r="FT29" s="528">
        <v>0.49</v>
      </c>
      <c r="FU29" s="303">
        <v>0.6</v>
      </c>
      <c r="FV29" s="303">
        <v>0.1</v>
      </c>
      <c r="FW29" s="303">
        <v>0.2</v>
      </c>
      <c r="FX29" s="236">
        <v>0.1</v>
      </c>
      <c r="FY29" s="528">
        <v>0.55000000000000004</v>
      </c>
      <c r="FZ29" s="236">
        <v>0.64900000000000002</v>
      </c>
      <c r="GA29" s="303">
        <v>7.0000000000000007E-2</v>
      </c>
      <c r="GB29" s="303">
        <v>6.0999999999999999E-2</v>
      </c>
      <c r="GC29" s="303">
        <v>0.22</v>
      </c>
      <c r="GD29" s="528">
        <v>0.82</v>
      </c>
      <c r="GE29" s="303">
        <v>0.625</v>
      </c>
      <c r="GF29" s="303">
        <v>0.125</v>
      </c>
      <c r="GG29" s="303">
        <v>0.125</v>
      </c>
      <c r="GH29" s="303">
        <v>0.125</v>
      </c>
      <c r="GI29" s="528">
        <v>0.78500000000000003</v>
      </c>
      <c r="GJ29" s="309">
        <v>0.91200000000000003</v>
      </c>
      <c r="GK29" s="352"/>
      <c r="GL29" s="352"/>
      <c r="GM29" s="310">
        <v>0.9</v>
      </c>
      <c r="GN29" s="310">
        <v>0.1</v>
      </c>
      <c r="GO29" s="310">
        <v>1</v>
      </c>
      <c r="GP29" s="352"/>
      <c r="GQ29" s="894"/>
      <c r="GR29" s="790">
        <v>174</v>
      </c>
      <c r="GS29" s="791">
        <v>277</v>
      </c>
      <c r="GT29" s="1033">
        <v>0.62815884476534301</v>
      </c>
      <c r="GU29" s="564">
        <v>146</v>
      </c>
      <c r="GV29" s="564">
        <v>260</v>
      </c>
      <c r="GW29" s="324">
        <v>0.56153846153846154</v>
      </c>
      <c r="GX29" s="528"/>
      <c r="GY29" s="531"/>
      <c r="GZ29" s="803">
        <v>9</v>
      </c>
      <c r="HA29" s="804">
        <v>60</v>
      </c>
      <c r="HB29" s="1033">
        <v>0.13043478260869565</v>
      </c>
      <c r="HC29" s="533"/>
      <c r="HD29" s="533"/>
      <c r="HE29" s="532">
        <v>9</v>
      </c>
      <c r="HF29" s="532">
        <v>73</v>
      </c>
      <c r="HG29" s="563">
        <v>0.12328767123287671</v>
      </c>
      <c r="HH29" s="532">
        <v>6</v>
      </c>
      <c r="HI29" s="537">
        <v>0.189873417721519</v>
      </c>
      <c r="HJ29" s="803">
        <v>5</v>
      </c>
      <c r="HK29" s="804">
        <v>89</v>
      </c>
      <c r="HL29" s="805">
        <v>5.3191489361702128E-2</v>
      </c>
      <c r="HM29" s="534">
        <v>3</v>
      </c>
      <c r="HN29" s="534">
        <v>81</v>
      </c>
      <c r="HO29" s="320">
        <v>3.7037037037037035E-2</v>
      </c>
      <c r="HP29" s="535"/>
      <c r="HQ29" s="535"/>
      <c r="HR29" s="565">
        <v>0.1793103448275862</v>
      </c>
      <c r="HS29" s="733">
        <v>26</v>
      </c>
      <c r="HT29" s="733">
        <v>145</v>
      </c>
      <c r="HU29" s="533"/>
      <c r="HV29" s="533"/>
      <c r="HW29" s="566">
        <v>1.8867924528301886E-2</v>
      </c>
      <c r="HX29" s="564">
        <v>2</v>
      </c>
      <c r="HY29" s="564">
        <v>106</v>
      </c>
      <c r="HZ29" s="535"/>
      <c r="IA29" s="535"/>
      <c r="IB29" s="565">
        <v>7.8947368421052627E-2</v>
      </c>
      <c r="IC29" s="733">
        <v>6</v>
      </c>
      <c r="ID29" s="733">
        <v>76</v>
      </c>
      <c r="IE29" s="533"/>
      <c r="IF29" s="826"/>
      <c r="IG29" s="566">
        <v>0.11538461538461539</v>
      </c>
      <c r="IH29" s="564">
        <v>15</v>
      </c>
      <c r="II29" s="564">
        <v>130</v>
      </c>
      <c r="IJ29" s="528"/>
      <c r="IK29" s="528"/>
      <c r="IL29" s="566">
        <v>0.1125</v>
      </c>
      <c r="IM29" s="564">
        <v>9</v>
      </c>
      <c r="IN29" s="564">
        <v>80</v>
      </c>
      <c r="IO29" s="535"/>
      <c r="IP29" s="535"/>
      <c r="IQ29" s="565">
        <v>4.878048780487805E-2</v>
      </c>
      <c r="IR29" s="733">
        <v>18</v>
      </c>
      <c r="IS29" s="733">
        <v>369</v>
      </c>
      <c r="IT29" s="562">
        <v>2.6929982046678635E-2</v>
      </c>
      <c r="IU29" s="733">
        <v>15</v>
      </c>
      <c r="IV29" s="733">
        <v>557</v>
      </c>
      <c r="IW29" s="530"/>
      <c r="IX29" s="530"/>
      <c r="IY29" s="566">
        <v>0</v>
      </c>
      <c r="IZ29" s="564">
        <v>0</v>
      </c>
      <c r="JA29" s="564">
        <v>45</v>
      </c>
      <c r="JB29" s="528"/>
      <c r="JC29" s="528"/>
      <c r="JD29" s="527"/>
      <c r="JE29" s="528"/>
      <c r="JF29" s="528"/>
      <c r="JG29" s="528"/>
      <c r="JH29" s="531"/>
      <c r="JI29" s="538">
        <v>0</v>
      </c>
      <c r="JJ29" s="326">
        <v>2</v>
      </c>
      <c r="JK29" s="326">
        <v>3</v>
      </c>
      <c r="JL29" s="327">
        <v>3</v>
      </c>
      <c r="JM29" s="1079">
        <v>1.9400000000000001E-2</v>
      </c>
      <c r="JN29" s="918">
        <v>0.04</v>
      </c>
      <c r="JO29" s="918">
        <v>0.04</v>
      </c>
      <c r="JP29" s="540" t="e">
        <v>#N/A</v>
      </c>
      <c r="JQ29" s="330">
        <v>0.8</v>
      </c>
      <c r="JR29" s="330">
        <v>0.2</v>
      </c>
      <c r="JS29" s="539">
        <v>-0.19</v>
      </c>
      <c r="JT29" s="625"/>
      <c r="JU29" s="625"/>
      <c r="JV29" s="915">
        <v>-8.4000000000000005E-2</v>
      </c>
      <c r="JW29" s="625"/>
      <c r="JX29" s="335"/>
      <c r="JY29" s="329">
        <v>1.1000000000000001</v>
      </c>
      <c r="JZ29" s="329">
        <v>0.1</v>
      </c>
      <c r="KA29" s="329">
        <v>-6.1</v>
      </c>
      <c r="KB29" s="331">
        <v>-0.1</v>
      </c>
      <c r="KC29" s="332">
        <v>0.76900000000000002</v>
      </c>
      <c r="KD29" s="330">
        <v>0.75600000000000001</v>
      </c>
      <c r="KE29" s="330">
        <v>0.29399999999999993</v>
      </c>
      <c r="KF29" s="330">
        <v>0.05</v>
      </c>
      <c r="KG29" s="333">
        <v>0.65600000000000003</v>
      </c>
      <c r="KH29" s="539">
        <v>0.48499999999999999</v>
      </c>
      <c r="KI29" s="335">
        <v>0.63</v>
      </c>
      <c r="KJ29" s="329">
        <v>0.41999999999999993</v>
      </c>
      <c r="KK29" s="329">
        <v>0.05</v>
      </c>
      <c r="KL29" s="331">
        <v>0.53</v>
      </c>
      <c r="KM29" s="541">
        <v>-0.10150000000000001</v>
      </c>
      <c r="KN29" s="326"/>
      <c r="KO29" s="326"/>
      <c r="KP29" s="334">
        <v>2.4E-2</v>
      </c>
      <c r="KQ29" s="326"/>
      <c r="KR29" s="326"/>
      <c r="KS29" s="334">
        <v>0.05</v>
      </c>
      <c r="KT29" s="334">
        <v>0.05</v>
      </c>
      <c r="KU29" s="334">
        <v>0.05</v>
      </c>
      <c r="KV29" s="334">
        <v>-0.05</v>
      </c>
      <c r="KW29" s="334">
        <v>-0.05</v>
      </c>
      <c r="KX29" s="334">
        <v>-0.05</v>
      </c>
      <c r="KY29" s="539">
        <v>0.56299999999999994</v>
      </c>
      <c r="KZ29" s="335">
        <v>0.55000000000000004</v>
      </c>
      <c r="LA29" s="335">
        <v>0.34999999999999987</v>
      </c>
      <c r="LB29" s="335">
        <v>0.05</v>
      </c>
      <c r="LC29" s="335">
        <v>0.1</v>
      </c>
      <c r="LD29" s="335">
        <v>0.05</v>
      </c>
      <c r="LE29" s="336">
        <v>0.45000000000000007</v>
      </c>
      <c r="LF29" s="541">
        <v>0.86</v>
      </c>
      <c r="LG29" s="334">
        <v>0.85</v>
      </c>
      <c r="LH29" s="542">
        <v>0.15</v>
      </c>
      <c r="LI29" s="543"/>
      <c r="LJ29" s="171">
        <v>6</v>
      </c>
      <c r="LK29" s="171">
        <v>2</v>
      </c>
      <c r="LL29" s="172">
        <v>8</v>
      </c>
      <c r="LM29" s="259"/>
      <c r="LN29" s="175">
        <v>0.8</v>
      </c>
      <c r="LO29" s="341">
        <v>0.2</v>
      </c>
      <c r="LP29" s="1046"/>
      <c r="LQ29" s="978">
        <v>0.6</v>
      </c>
      <c r="LR29" s="978">
        <v>0.25</v>
      </c>
      <c r="LS29" s="1003">
        <v>0.15</v>
      </c>
      <c r="LT29" s="548"/>
      <c r="LU29" s="259">
        <v>-0.1</v>
      </c>
      <c r="LV29" s="259">
        <v>-0.1</v>
      </c>
      <c r="LW29" s="259">
        <v>-0.1</v>
      </c>
      <c r="LX29" s="549"/>
      <c r="LY29" s="550">
        <v>21780</v>
      </c>
      <c r="LZ29" s="551">
        <v>596180</v>
      </c>
      <c r="MA29" s="548"/>
      <c r="MB29" s="354">
        <v>0.75</v>
      </c>
      <c r="MC29" s="175">
        <v>0.55000000000000004</v>
      </c>
      <c r="MD29" s="175">
        <v>0.1</v>
      </c>
      <c r="ME29" s="341">
        <v>0.35</v>
      </c>
      <c r="MF29" s="547"/>
      <c r="MG29" s="177">
        <v>0.8</v>
      </c>
      <c r="MH29" s="177">
        <v>0.6</v>
      </c>
      <c r="MI29" s="177">
        <v>0.1</v>
      </c>
      <c r="MJ29" s="338">
        <v>0.3</v>
      </c>
      <c r="MK29" s="552"/>
      <c r="ML29" s="179">
        <v>1.9</v>
      </c>
      <c r="MM29" s="180">
        <v>2.1</v>
      </c>
    </row>
    <row r="30" spans="1:351" ht="13.5" thickBot="1" x14ac:dyDescent="0.25">
      <c r="A30" s="387">
        <v>43160</v>
      </c>
      <c r="B30" s="856">
        <v>3</v>
      </c>
      <c r="C30" s="853">
        <v>2018</v>
      </c>
      <c r="D30" s="967">
        <v>7005</v>
      </c>
      <c r="E30" s="965">
        <v>1340</v>
      </c>
      <c r="F30" s="965">
        <v>845</v>
      </c>
      <c r="G30" s="965">
        <v>2829</v>
      </c>
      <c r="H30" s="965">
        <v>1991</v>
      </c>
      <c r="I30" s="574"/>
      <c r="J30" s="502"/>
      <c r="K30" s="503"/>
      <c r="L30" s="849">
        <v>5</v>
      </c>
      <c r="M30" s="505">
        <v>7.1377587437544611E-4</v>
      </c>
      <c r="N30" s="505">
        <v>1.01810127032099E-3</v>
      </c>
      <c r="O30" s="506">
        <v>1E-3</v>
      </c>
      <c r="P30" s="506">
        <v>5.0000000000000001E-4</v>
      </c>
      <c r="Q30" s="507">
        <v>5.0000000000000001E-4</v>
      </c>
      <c r="R30" s="578"/>
      <c r="S30" s="579">
        <v>1</v>
      </c>
      <c r="T30" s="510">
        <v>0.25</v>
      </c>
      <c r="U30" s="510">
        <v>0.15</v>
      </c>
      <c r="V30" s="580">
        <v>0.6</v>
      </c>
      <c r="W30" s="575"/>
      <c r="X30" s="581">
        <v>1</v>
      </c>
      <c r="Y30" s="581">
        <v>0.25</v>
      </c>
      <c r="Z30" s="581">
        <v>0.15</v>
      </c>
      <c r="AA30" s="582">
        <v>0.6</v>
      </c>
      <c r="AB30" s="581"/>
      <c r="AC30" s="581"/>
      <c r="AD30" s="583"/>
      <c r="AE30" s="578"/>
      <c r="AF30" s="584">
        <v>0.33</v>
      </c>
      <c r="AG30" s="578"/>
      <c r="AH30" s="578"/>
      <c r="AI30" s="584">
        <v>0.16</v>
      </c>
      <c r="AJ30" s="578"/>
      <c r="AK30" s="578"/>
      <c r="AL30" s="584">
        <v>0.36</v>
      </c>
      <c r="AM30" s="580">
        <v>1</v>
      </c>
      <c r="AN30" s="585">
        <v>0</v>
      </c>
      <c r="AO30" s="522"/>
      <c r="AP30" s="523">
        <v>4</v>
      </c>
      <c r="AQ30" s="523"/>
      <c r="AR30" s="523">
        <v>0.34</v>
      </c>
      <c r="AS30" s="117">
        <v>0.28000000000000003</v>
      </c>
      <c r="AT30" s="117">
        <v>0.12</v>
      </c>
      <c r="AU30" s="118">
        <v>0.12</v>
      </c>
      <c r="AV30" s="588"/>
      <c r="AW30" s="589">
        <v>2</v>
      </c>
      <c r="AX30" s="589">
        <v>0.17</v>
      </c>
      <c r="AY30" s="589">
        <v>0.22</v>
      </c>
      <c r="AZ30" s="113">
        <v>0.1</v>
      </c>
      <c r="BA30" s="114">
        <v>0.1</v>
      </c>
      <c r="BB30" s="586">
        <v>2</v>
      </c>
      <c r="BC30" s="587"/>
      <c r="BD30" s="590">
        <v>1.1000000000000001E-3</v>
      </c>
      <c r="BE30" s="392"/>
      <c r="BF30" s="392">
        <v>5.0000000000000001E-3</v>
      </c>
      <c r="BG30" s="392">
        <v>2.5999999999999999E-3</v>
      </c>
      <c r="BH30" s="392">
        <v>2.3999999999999998E-3</v>
      </c>
      <c r="BI30" s="393"/>
      <c r="BJ30" s="588">
        <v>1</v>
      </c>
      <c r="BK30" s="589"/>
      <c r="BL30" s="591">
        <v>5.0000000000000001E-4</v>
      </c>
      <c r="BM30" s="115">
        <v>4.0000000000000001E-3</v>
      </c>
      <c r="BN30" s="115">
        <v>2E-3</v>
      </c>
      <c r="BO30" s="390">
        <v>1E-3</v>
      </c>
      <c r="BP30" s="115"/>
      <c r="BQ30" s="1024"/>
      <c r="BR30" s="1094">
        <v>0.5</v>
      </c>
      <c r="BS30" s="880">
        <v>5</v>
      </c>
      <c r="BT30" s="592">
        <v>5.4899999999999997E-2</v>
      </c>
      <c r="BU30" s="590">
        <v>5.4100000000000002E-2</v>
      </c>
      <c r="BV30" s="590">
        <v>5.7299999999999997E-2</v>
      </c>
      <c r="BW30" s="590">
        <v>4.24E-2</v>
      </c>
      <c r="BX30" s="590">
        <v>5.9799999999999999E-2</v>
      </c>
      <c r="BY30" s="392">
        <v>0.04</v>
      </c>
      <c r="BZ30" s="392">
        <v>0.06</v>
      </c>
      <c r="CA30" s="817">
        <v>14</v>
      </c>
      <c r="CB30" s="818">
        <v>11</v>
      </c>
      <c r="CC30" s="818">
        <v>3</v>
      </c>
      <c r="CD30" s="989">
        <v>0.7857142857142857</v>
      </c>
      <c r="CE30" s="983">
        <v>0.2</v>
      </c>
      <c r="CF30" s="983">
        <v>0.2</v>
      </c>
      <c r="CG30" s="983">
        <v>0.6</v>
      </c>
      <c r="CH30" s="818">
        <v>12</v>
      </c>
      <c r="CI30" s="818">
        <v>8</v>
      </c>
      <c r="CJ30" s="990">
        <v>0.66666666666666663</v>
      </c>
      <c r="CK30" s="715"/>
      <c r="CL30" s="595">
        <v>0.8</v>
      </c>
      <c r="CM30" s="397">
        <v>0.2</v>
      </c>
      <c r="CN30" s="586"/>
      <c r="CO30" s="587"/>
      <c r="CP30" s="587"/>
      <c r="CQ30" s="593">
        <v>0.80800000000000005</v>
      </c>
      <c r="CR30" s="394">
        <v>0.9</v>
      </c>
      <c r="CS30" s="278">
        <v>9.5000000000000001E-2</v>
      </c>
      <c r="CT30" s="278">
        <v>5.0000000000000044E-3</v>
      </c>
      <c r="CU30" s="594">
        <v>0.89100000000000001</v>
      </c>
      <c r="CV30" s="817"/>
      <c r="CW30" s="818"/>
      <c r="CX30" s="818"/>
      <c r="CY30" s="983">
        <v>1</v>
      </c>
      <c r="CZ30" s="983">
        <v>0.99099999999999999</v>
      </c>
      <c r="DA30" s="1004">
        <v>8.9999999999999993E-3</v>
      </c>
      <c r="DB30" s="160">
        <v>1</v>
      </c>
      <c r="DC30" s="557">
        <v>3000</v>
      </c>
      <c r="DD30" s="558">
        <v>0</v>
      </c>
      <c r="DE30" s="348">
        <v>3000</v>
      </c>
      <c r="DF30" s="348">
        <v>1500000</v>
      </c>
      <c r="DG30" s="348">
        <v>-500000</v>
      </c>
      <c r="DH30" s="559">
        <v>0</v>
      </c>
      <c r="DI30" s="560">
        <v>4542000</v>
      </c>
      <c r="DJ30" s="561">
        <v>4500000</v>
      </c>
      <c r="DK30" s="300">
        <v>9.3333333333333341E-3</v>
      </c>
      <c r="DL30" s="300">
        <v>0.4</v>
      </c>
      <c r="DM30" s="300">
        <v>-0.2</v>
      </c>
      <c r="DN30" s="259">
        <v>-0.2</v>
      </c>
      <c r="DO30" s="1009">
        <v>0.98</v>
      </c>
      <c r="DP30" s="1010">
        <v>0.05</v>
      </c>
      <c r="DQ30" s="983">
        <v>0.02</v>
      </c>
      <c r="DR30" s="983">
        <v>0.93</v>
      </c>
      <c r="DS30" s="704">
        <v>-5.5E-2</v>
      </c>
      <c r="DT30" s="406">
        <v>0.15</v>
      </c>
      <c r="DU30" s="406">
        <v>-0.2</v>
      </c>
      <c r="DV30" s="406">
        <v>-0.1</v>
      </c>
      <c r="DW30" s="406">
        <v>-0.1</v>
      </c>
      <c r="DX30" s="596">
        <v>-0.05</v>
      </c>
      <c r="DY30" s="596">
        <v>-0.05</v>
      </c>
      <c r="DZ30" s="406">
        <v>2.8000000000000001E-2</v>
      </c>
      <c r="EA30" s="406"/>
      <c r="EB30" s="407">
        <v>29</v>
      </c>
      <c r="EC30" s="408">
        <v>0.9</v>
      </c>
      <c r="ED30" s="408">
        <v>219.1</v>
      </c>
      <c r="EE30" s="405">
        <v>0.97299999999999998</v>
      </c>
      <c r="EF30" s="883"/>
      <c r="EG30" s="883"/>
      <c r="EH30" s="405">
        <v>0.05</v>
      </c>
      <c r="EI30" s="405"/>
      <c r="EJ30" s="409">
        <v>0.95</v>
      </c>
      <c r="EK30" s="597">
        <v>1</v>
      </c>
      <c r="EL30" s="403">
        <v>0.05</v>
      </c>
      <c r="EM30" s="411">
        <v>0.95</v>
      </c>
      <c r="EN30" s="1042">
        <v>1</v>
      </c>
      <c r="EO30" s="1043">
        <v>8.9999999999999993E-3</v>
      </c>
      <c r="EP30" s="1043">
        <v>4.1000000000000002E-2</v>
      </c>
      <c r="EQ30" s="1044">
        <v>0.95</v>
      </c>
      <c r="ER30" s="418"/>
      <c r="ES30" s="598">
        <v>0.78500000000000003</v>
      </c>
      <c r="ET30" s="413">
        <v>0.78</v>
      </c>
      <c r="EU30" s="413">
        <v>0.08</v>
      </c>
      <c r="EV30" s="413">
        <v>0.04</v>
      </c>
      <c r="EW30" s="413">
        <v>0.1</v>
      </c>
      <c r="EX30" s="599">
        <v>0.91900000000000004</v>
      </c>
      <c r="EY30" s="599">
        <v>0.72199999999999998</v>
      </c>
      <c r="EZ30" s="599">
        <v>0.69799999999999995</v>
      </c>
      <c r="FA30" s="599">
        <v>0.86799999999999999</v>
      </c>
      <c r="FB30" s="599">
        <v>0.81</v>
      </c>
      <c r="FC30" s="600">
        <v>0.85899999999999999</v>
      </c>
      <c r="FD30" s="416">
        <v>0.77</v>
      </c>
      <c r="FE30" s="417">
        <v>0.04</v>
      </c>
      <c r="FF30" s="417">
        <v>6.4000000000000001E-2</v>
      </c>
      <c r="FG30" s="417">
        <v>0.126</v>
      </c>
      <c r="FH30" s="601">
        <v>0.91700000000000004</v>
      </c>
      <c r="FI30" s="601">
        <v>0.9</v>
      </c>
      <c r="FJ30" s="601">
        <v>0.79400000000000004</v>
      </c>
      <c r="FK30" s="416">
        <v>0.65</v>
      </c>
      <c r="FL30" s="417">
        <v>0.1</v>
      </c>
      <c r="FM30" s="417">
        <v>0.124</v>
      </c>
      <c r="FN30" s="417">
        <v>0.126</v>
      </c>
      <c r="FO30" s="412">
        <v>0.70699999999999996</v>
      </c>
      <c r="FP30" s="418">
        <v>0.63300000000000001</v>
      </c>
      <c r="FQ30" s="418">
        <v>9.6000000000000002E-2</v>
      </c>
      <c r="FR30" s="418">
        <v>0.11799999999999999</v>
      </c>
      <c r="FS30" s="418">
        <v>0.153</v>
      </c>
      <c r="FT30" s="599">
        <v>0.51900000000000002</v>
      </c>
      <c r="FU30" s="418">
        <v>0.6</v>
      </c>
      <c r="FV30" s="418">
        <v>0.1</v>
      </c>
      <c r="FW30" s="418">
        <v>0.2</v>
      </c>
      <c r="FX30" s="413">
        <v>0.1</v>
      </c>
      <c r="FY30" s="599">
        <v>0.73699999999999999</v>
      </c>
      <c r="FZ30" s="413">
        <v>0.64900000000000002</v>
      </c>
      <c r="GA30" s="418">
        <v>7.0000000000000007E-2</v>
      </c>
      <c r="GB30" s="418">
        <v>6.0999999999999999E-2</v>
      </c>
      <c r="GC30" s="418">
        <v>0.22</v>
      </c>
      <c r="GD30" s="599">
        <v>0.74299999999999999</v>
      </c>
      <c r="GE30" s="418">
        <v>0.625</v>
      </c>
      <c r="GF30" s="418">
        <v>0.125</v>
      </c>
      <c r="GG30" s="418">
        <v>0.125</v>
      </c>
      <c r="GH30" s="418">
        <v>0.125</v>
      </c>
      <c r="GI30" s="599">
        <v>0.84899999999999998</v>
      </c>
      <c r="GJ30" s="419">
        <v>0.93100000000000005</v>
      </c>
      <c r="GK30" s="892"/>
      <c r="GL30" s="892"/>
      <c r="GM30" s="420">
        <v>0.9</v>
      </c>
      <c r="GN30" s="420">
        <v>0.1</v>
      </c>
      <c r="GO30" s="420">
        <v>1</v>
      </c>
      <c r="GP30" s="892"/>
      <c r="GQ30" s="895"/>
      <c r="GR30" s="790">
        <v>187</v>
      </c>
      <c r="GS30" s="791">
        <v>288</v>
      </c>
      <c r="GT30" s="1033">
        <v>0.64930555555555558</v>
      </c>
      <c r="GU30" s="564">
        <v>161</v>
      </c>
      <c r="GV30" s="564">
        <v>268</v>
      </c>
      <c r="GW30" s="324">
        <v>0.60074626865671643</v>
      </c>
      <c r="GX30" s="528"/>
      <c r="GY30" s="531"/>
      <c r="GZ30" s="808">
        <v>9</v>
      </c>
      <c r="HA30" s="809">
        <v>58</v>
      </c>
      <c r="HB30" s="1035">
        <v>0.13432835820895522</v>
      </c>
      <c r="HC30" s="604"/>
      <c r="HD30" s="604"/>
      <c r="HE30" s="603">
        <v>6</v>
      </c>
      <c r="HF30" s="603">
        <v>69</v>
      </c>
      <c r="HG30" s="428">
        <v>8.6956521739130432E-2</v>
      </c>
      <c r="HH30" s="603">
        <v>4</v>
      </c>
      <c r="HI30" s="537">
        <v>0.13698630136986301</v>
      </c>
      <c r="HJ30" s="808">
        <v>5</v>
      </c>
      <c r="HK30" s="809">
        <v>70</v>
      </c>
      <c r="HL30" s="810">
        <v>6.6666666666666666E-2</v>
      </c>
      <c r="HM30" s="605">
        <v>5</v>
      </c>
      <c r="HN30" s="605">
        <v>68</v>
      </c>
      <c r="HO30" s="606">
        <v>7.3529411764705885E-2</v>
      </c>
      <c r="HP30" s="607"/>
      <c r="HQ30" s="607"/>
      <c r="HR30" s="425">
        <v>0.19444444444444445</v>
      </c>
      <c r="HS30" s="862">
        <v>28</v>
      </c>
      <c r="HT30" s="862">
        <v>144</v>
      </c>
      <c r="HU30" s="604"/>
      <c r="HV30" s="604"/>
      <c r="HW30" s="427">
        <v>0.12903225806451613</v>
      </c>
      <c r="HX30" s="775">
        <v>16</v>
      </c>
      <c r="HY30" s="775">
        <v>124</v>
      </c>
      <c r="HZ30" s="607"/>
      <c r="IA30" s="607"/>
      <c r="IB30" s="565">
        <v>5.7971014492753624E-2</v>
      </c>
      <c r="IC30" s="733">
        <v>4</v>
      </c>
      <c r="ID30" s="733">
        <v>69</v>
      </c>
      <c r="IE30" s="533"/>
      <c r="IF30" s="826"/>
      <c r="IG30" s="427">
        <v>8.2089552238805971E-2</v>
      </c>
      <c r="IH30" s="775">
        <v>11</v>
      </c>
      <c r="II30" s="775">
        <v>134</v>
      </c>
      <c r="IJ30" s="599"/>
      <c r="IK30" s="599"/>
      <c r="IL30" s="427">
        <v>7.4999999999999997E-2</v>
      </c>
      <c r="IM30" s="775">
        <v>6</v>
      </c>
      <c r="IN30" s="775">
        <v>80</v>
      </c>
      <c r="IO30" s="607"/>
      <c r="IP30" s="607"/>
      <c r="IQ30" s="425">
        <v>2.368421052631579E-2</v>
      </c>
      <c r="IR30" s="862">
        <v>9</v>
      </c>
      <c r="IS30" s="862">
        <v>380</v>
      </c>
      <c r="IT30" s="426">
        <v>2.8268551236749116E-2</v>
      </c>
      <c r="IU30" s="862">
        <v>16</v>
      </c>
      <c r="IV30" s="862">
        <v>566</v>
      </c>
      <c r="IW30" s="601"/>
      <c r="IX30" s="601"/>
      <c r="IY30" s="427">
        <v>0.10526315789473684</v>
      </c>
      <c r="IZ30" s="775">
        <v>4</v>
      </c>
      <c r="JA30" s="775">
        <v>38</v>
      </c>
      <c r="JB30" s="599"/>
      <c r="JC30" s="599"/>
      <c r="JD30" s="598"/>
      <c r="JE30" s="599"/>
      <c r="JF30" s="599"/>
      <c r="JG30" s="599"/>
      <c r="JH30" s="602"/>
      <c r="JI30" s="609">
        <v>0</v>
      </c>
      <c r="JJ30" s="430">
        <v>2</v>
      </c>
      <c r="JK30" s="430">
        <v>3</v>
      </c>
      <c r="JL30" s="431">
        <v>3</v>
      </c>
      <c r="JM30" s="1084">
        <v>3.1099999999999999E-2</v>
      </c>
      <c r="JN30" s="916">
        <v>0.04</v>
      </c>
      <c r="JO30" s="916">
        <v>0.04</v>
      </c>
      <c r="JP30" s="540" t="e">
        <v>#N/A</v>
      </c>
      <c r="JQ30" s="330">
        <v>0.8</v>
      </c>
      <c r="JR30" s="330">
        <v>0.2</v>
      </c>
      <c r="JS30" s="610">
        <v>-0.1588</v>
      </c>
      <c r="JT30" s="910"/>
      <c r="JU30" s="910"/>
      <c r="JV30" s="920">
        <v>-7.6799999999999993E-2</v>
      </c>
      <c r="JW30" s="910"/>
      <c r="JX30" s="440"/>
      <c r="JY30" s="329">
        <v>1.1000000000000001</v>
      </c>
      <c r="JZ30" s="329">
        <v>0.1</v>
      </c>
      <c r="KA30" s="329">
        <v>-6.1</v>
      </c>
      <c r="KB30" s="436">
        <v>-0.1</v>
      </c>
      <c r="KC30" s="437">
        <v>0.76600000000000001</v>
      </c>
      <c r="KD30" s="435">
        <v>0.75600000000000001</v>
      </c>
      <c r="KE30" s="435">
        <v>0.29399999999999993</v>
      </c>
      <c r="KF30" s="435">
        <v>0.05</v>
      </c>
      <c r="KG30" s="438">
        <v>0.65600000000000003</v>
      </c>
      <c r="KH30" s="610">
        <v>0.54600000000000004</v>
      </c>
      <c r="KI30" s="440">
        <v>0.63</v>
      </c>
      <c r="KJ30" s="433">
        <v>0.41999999999999993</v>
      </c>
      <c r="KK30" s="433">
        <v>0.05</v>
      </c>
      <c r="KL30" s="436">
        <v>0.53</v>
      </c>
      <c r="KM30" s="611">
        <v>-9.4E-2</v>
      </c>
      <c r="KN30" s="430"/>
      <c r="KO30" s="430"/>
      <c r="KP30" s="439">
        <v>0.02</v>
      </c>
      <c r="KQ30" s="430"/>
      <c r="KR30" s="430"/>
      <c r="KS30" s="439">
        <v>0.05</v>
      </c>
      <c r="KT30" s="439">
        <v>0.05</v>
      </c>
      <c r="KU30" s="439">
        <v>0.05</v>
      </c>
      <c r="KV30" s="439">
        <v>-0.05</v>
      </c>
      <c r="KW30" s="439">
        <v>-0.05</v>
      </c>
      <c r="KX30" s="439">
        <v>-0.05</v>
      </c>
      <c r="KY30" s="610">
        <v>0.58299999999999996</v>
      </c>
      <c r="KZ30" s="440">
        <v>0.55000000000000004</v>
      </c>
      <c r="LA30" s="440">
        <v>0.34999999999999987</v>
      </c>
      <c r="LB30" s="440">
        <v>0.05</v>
      </c>
      <c r="LC30" s="440">
        <v>0.1</v>
      </c>
      <c r="LD30" s="440">
        <v>0.05</v>
      </c>
      <c r="LE30" s="441">
        <v>0.45000000000000007</v>
      </c>
      <c r="LF30" s="611">
        <v>0.86499999999999999</v>
      </c>
      <c r="LG30" s="439">
        <v>0.85</v>
      </c>
      <c r="LH30" s="612">
        <v>0.15</v>
      </c>
      <c r="LI30" s="567">
        <v>11</v>
      </c>
      <c r="LJ30" s="171">
        <v>6</v>
      </c>
      <c r="LK30" s="171">
        <v>2</v>
      </c>
      <c r="LL30" s="172">
        <v>8</v>
      </c>
      <c r="LM30" s="354">
        <v>1</v>
      </c>
      <c r="LN30" s="175">
        <v>0.8</v>
      </c>
      <c r="LO30" s="341">
        <v>0.2</v>
      </c>
      <c r="LP30" s="1046">
        <v>0.5</v>
      </c>
      <c r="LQ30" s="978">
        <v>0.6</v>
      </c>
      <c r="LR30" s="978">
        <v>0.25</v>
      </c>
      <c r="LS30" s="1003">
        <v>0.15</v>
      </c>
      <c r="LT30" s="548">
        <v>0.158</v>
      </c>
      <c r="LU30" s="354">
        <v>-0.1</v>
      </c>
      <c r="LV30" s="354">
        <v>-0.1</v>
      </c>
      <c r="LW30" s="354">
        <v>-0.1</v>
      </c>
      <c r="LX30" s="549">
        <v>10000</v>
      </c>
      <c r="LY30" s="550">
        <v>23760</v>
      </c>
      <c r="LZ30" s="551">
        <v>594200</v>
      </c>
      <c r="MA30" s="548">
        <v>0.63</v>
      </c>
      <c r="MB30" s="354">
        <v>0.75</v>
      </c>
      <c r="MC30" s="175">
        <v>0.55000000000000004</v>
      </c>
      <c r="MD30" s="175">
        <v>0.1</v>
      </c>
      <c r="ME30" s="341">
        <v>0.35</v>
      </c>
      <c r="MF30" s="547">
        <v>0.77</v>
      </c>
      <c r="MG30" s="177">
        <v>0.8</v>
      </c>
      <c r="MH30" s="177">
        <v>0.6</v>
      </c>
      <c r="MI30" s="177">
        <v>0.1</v>
      </c>
      <c r="MJ30" s="338">
        <v>0.3</v>
      </c>
      <c r="MK30" s="552">
        <v>1</v>
      </c>
      <c r="ML30" s="179">
        <v>1.9</v>
      </c>
      <c r="MM30" s="180">
        <v>2.1</v>
      </c>
    </row>
    <row r="31" spans="1:351" ht="13.5" thickBot="1" x14ac:dyDescent="0.25">
      <c r="A31" s="181">
        <v>43191</v>
      </c>
      <c r="B31" s="854">
        <v>4</v>
      </c>
      <c r="C31" s="854">
        <v>2018</v>
      </c>
      <c r="D31" s="613">
        <v>6856</v>
      </c>
      <c r="E31" s="670">
        <v>1393</v>
      </c>
      <c r="F31" s="670">
        <v>857</v>
      </c>
      <c r="G31" s="670">
        <v>2524</v>
      </c>
      <c r="H31" s="673">
        <v>2082</v>
      </c>
      <c r="I31" s="670">
        <v>1831</v>
      </c>
      <c r="J31" s="669">
        <v>5</v>
      </c>
      <c r="K31" s="670">
        <v>4</v>
      </c>
      <c r="L31" s="451">
        <v>9</v>
      </c>
      <c r="M31" s="452">
        <v>1.3127187864644108E-3</v>
      </c>
      <c r="N31" s="452">
        <v>1.01810127032099E-3</v>
      </c>
      <c r="O31" s="453">
        <v>1E-3</v>
      </c>
      <c r="P31" s="453">
        <v>5.0000000000000001E-4</v>
      </c>
      <c r="Q31" s="454">
        <v>5.0000000000000001E-4</v>
      </c>
      <c r="R31" s="669">
        <v>3</v>
      </c>
      <c r="S31" s="509">
        <v>0.6</v>
      </c>
      <c r="T31" s="457">
        <v>0.25</v>
      </c>
      <c r="U31" s="457">
        <v>0.15</v>
      </c>
      <c r="V31" s="614">
        <v>0.6</v>
      </c>
      <c r="W31" s="669">
        <v>4</v>
      </c>
      <c r="X31" s="509">
        <v>1</v>
      </c>
      <c r="Y31" s="458">
        <v>0.25</v>
      </c>
      <c r="Z31" s="458">
        <v>0.15</v>
      </c>
      <c r="AA31" s="459">
        <v>0.6</v>
      </c>
      <c r="AB31" s="458"/>
      <c r="AC31" s="458"/>
      <c r="AD31" s="460"/>
      <c r="AE31" s="461"/>
      <c r="AF31" s="462"/>
      <c r="AG31" s="461"/>
      <c r="AH31" s="461"/>
      <c r="AI31" s="462"/>
      <c r="AJ31" s="461"/>
      <c r="AK31" s="461"/>
      <c r="AL31" s="462"/>
      <c r="AM31" s="463">
        <v>0</v>
      </c>
      <c r="AN31" s="464">
        <v>1</v>
      </c>
      <c r="AO31" s="687">
        <v>1</v>
      </c>
      <c r="AP31" s="466"/>
      <c r="AQ31" s="466"/>
      <c r="AR31" s="466"/>
      <c r="AS31" s="197">
        <v>0.28000000000000003</v>
      </c>
      <c r="AT31" s="197">
        <v>0.12</v>
      </c>
      <c r="AU31" s="191">
        <v>0.12</v>
      </c>
      <c r="AV31" s="687">
        <v>0</v>
      </c>
      <c r="AW31" s="466"/>
      <c r="AX31" s="466"/>
      <c r="AY31" s="466">
        <v>0.22</v>
      </c>
      <c r="AZ31" s="190">
        <v>0.1</v>
      </c>
      <c r="BA31" s="191">
        <v>0.1</v>
      </c>
      <c r="BB31" s="465"/>
      <c r="BC31" s="692">
        <v>1</v>
      </c>
      <c r="BD31" s="467"/>
      <c r="BE31" s="192"/>
      <c r="BF31" s="192">
        <v>5.0000000000000001E-3</v>
      </c>
      <c r="BG31" s="192">
        <v>2.5999999999999999E-3</v>
      </c>
      <c r="BH31" s="192">
        <v>2.3999999999999998E-3</v>
      </c>
      <c r="BI31" s="193"/>
      <c r="BJ31" s="465"/>
      <c r="BK31" s="692">
        <v>0</v>
      </c>
      <c r="BL31" s="467"/>
      <c r="BM31" s="192">
        <v>4.0000000000000001E-3</v>
      </c>
      <c r="BN31" s="192">
        <v>2E-3</v>
      </c>
      <c r="BO31" s="193">
        <v>1E-3</v>
      </c>
      <c r="BP31" s="192"/>
      <c r="BQ31" s="1022"/>
      <c r="BR31" s="1096">
        <v>0.5</v>
      </c>
      <c r="BS31" s="1022">
        <v>5</v>
      </c>
      <c r="BT31" s="697">
        <v>4.7800000000000002E-2</v>
      </c>
      <c r="BU31" s="994">
        <v>4.82E-2</v>
      </c>
      <c r="BV31" s="994">
        <v>5.4699999999999999E-2</v>
      </c>
      <c r="BW31" s="994">
        <v>3.2199999999999999E-2</v>
      </c>
      <c r="BX31" s="994">
        <v>5.4399999999999997E-2</v>
      </c>
      <c r="BY31" s="195">
        <v>0.04</v>
      </c>
      <c r="BZ31" s="195">
        <v>0.06</v>
      </c>
      <c r="CA31" s="813">
        <v>18</v>
      </c>
      <c r="CB31" s="814">
        <v>13</v>
      </c>
      <c r="CC31" s="814">
        <v>5</v>
      </c>
      <c r="CD31" s="991">
        <v>0.72222222222222221</v>
      </c>
      <c r="CE31" s="975">
        <v>0.2</v>
      </c>
      <c r="CF31" s="975">
        <v>0.2</v>
      </c>
      <c r="CG31" s="975">
        <v>0.6</v>
      </c>
      <c r="CH31" s="814">
        <v>3</v>
      </c>
      <c r="CI31" s="814">
        <v>0</v>
      </c>
      <c r="CJ31" s="992">
        <v>0</v>
      </c>
      <c r="CK31" s="713"/>
      <c r="CL31" s="469">
        <v>0.8</v>
      </c>
      <c r="CM31" s="470">
        <v>0.2</v>
      </c>
      <c r="CN31" s="465"/>
      <c r="CO31" s="466"/>
      <c r="CP31" s="466"/>
      <c r="CQ31" s="471"/>
      <c r="CR31" s="201">
        <v>0.05</v>
      </c>
      <c r="CS31" s="201">
        <v>9.5000000000000001E-2</v>
      </c>
      <c r="CT31" s="201">
        <v>0.85499999999999998</v>
      </c>
      <c r="CU31" s="472"/>
      <c r="CV31" s="813"/>
      <c r="CW31" s="814">
        <v>8</v>
      </c>
      <c r="CX31" s="814"/>
      <c r="CY31" s="991"/>
      <c r="CZ31" s="991">
        <v>0.99099999999999999</v>
      </c>
      <c r="DA31" s="999">
        <v>8.9999999999999993E-3</v>
      </c>
      <c r="DB31" s="203"/>
      <c r="DC31" s="615">
        <v>1250000</v>
      </c>
      <c r="DD31" s="616"/>
      <c r="DE31" s="205">
        <v>1250000</v>
      </c>
      <c r="DF31" s="205">
        <v>1500000</v>
      </c>
      <c r="DG31" s="205">
        <v>-500000</v>
      </c>
      <c r="DH31" s="617">
        <v>0</v>
      </c>
      <c r="DI31" s="618"/>
      <c r="DJ31" s="619"/>
      <c r="DK31" s="208" t="s">
        <v>466</v>
      </c>
      <c r="DL31" s="208">
        <v>0.4</v>
      </c>
      <c r="DM31" s="208">
        <v>-0.2</v>
      </c>
      <c r="DN31" s="471">
        <v>-0.2</v>
      </c>
      <c r="DO31" s="1011"/>
      <c r="DP31" s="1012">
        <v>0.05</v>
      </c>
      <c r="DQ31" s="975">
        <v>0.02</v>
      </c>
      <c r="DR31" s="975">
        <v>0.93</v>
      </c>
      <c r="DS31" s="663">
        <v>-8.5000000000000006E-2</v>
      </c>
      <c r="DT31" s="209">
        <v>0.15</v>
      </c>
      <c r="DU31" s="209">
        <v>-0.2</v>
      </c>
      <c r="DV31" s="209">
        <v>-0.1</v>
      </c>
      <c r="DW31" s="209">
        <v>-0.1</v>
      </c>
      <c r="DX31" s="479">
        <v>-0.05</v>
      </c>
      <c r="DY31" s="479">
        <v>-0.05</v>
      </c>
      <c r="DZ31" s="666">
        <v>4.0000000000000001E-3</v>
      </c>
      <c r="EA31" s="209"/>
      <c r="EB31" s="700">
        <v>49</v>
      </c>
      <c r="EC31" s="212">
        <v>0.9</v>
      </c>
      <c r="ED31" s="212">
        <v>219.1</v>
      </c>
      <c r="EE31" s="480">
        <v>0.97299999999999998</v>
      </c>
      <c r="EF31" s="881"/>
      <c r="EG31" s="881"/>
      <c r="EH31" s="480">
        <v>0.05</v>
      </c>
      <c r="EI31" s="480"/>
      <c r="EJ31" s="886">
        <v>0.95</v>
      </c>
      <c r="EK31" s="620">
        <v>1</v>
      </c>
      <c r="EL31" s="215">
        <v>0.05</v>
      </c>
      <c r="EM31" s="216">
        <v>0.95</v>
      </c>
      <c r="EN31" s="1045"/>
      <c r="EO31" s="1006">
        <v>8.9999999999999993E-3</v>
      </c>
      <c r="EP31" s="1006">
        <v>4.1000000000000002E-2</v>
      </c>
      <c r="EQ31" s="1039">
        <v>0.95</v>
      </c>
      <c r="ER31" s="224"/>
      <c r="ES31" s="481">
        <v>0.754</v>
      </c>
      <c r="ET31" s="218">
        <v>0.78</v>
      </c>
      <c r="EU31" s="218">
        <v>0.08</v>
      </c>
      <c r="EV31" s="218">
        <v>0.04</v>
      </c>
      <c r="EW31" s="218">
        <v>0.1</v>
      </c>
      <c r="EX31" s="482">
        <v>0.88800000000000001</v>
      </c>
      <c r="EY31" s="482">
        <v>0.66200000000000003</v>
      </c>
      <c r="EZ31" s="482">
        <v>0.69599999999999995</v>
      </c>
      <c r="FA31" s="482">
        <v>0.86799999999999999</v>
      </c>
      <c r="FB31" s="482">
        <v>0.78800000000000003</v>
      </c>
      <c r="FC31" s="529">
        <v>0.86499999999999999</v>
      </c>
      <c r="FD31" s="307">
        <v>0.77</v>
      </c>
      <c r="FE31" s="308">
        <v>0.04</v>
      </c>
      <c r="FF31" s="308">
        <v>6.4000000000000001E-2</v>
      </c>
      <c r="FG31" s="308">
        <v>0.126</v>
      </c>
      <c r="FH31" s="530">
        <v>0.93500000000000005</v>
      </c>
      <c r="FI31" s="530">
        <v>0.871</v>
      </c>
      <c r="FJ31" s="530">
        <v>0.80400000000000005</v>
      </c>
      <c r="FK31" s="307">
        <v>0.65</v>
      </c>
      <c r="FL31" s="308">
        <v>0.1</v>
      </c>
      <c r="FM31" s="308">
        <v>0.124</v>
      </c>
      <c r="FN31" s="308">
        <v>0.126</v>
      </c>
      <c r="FO31" s="527">
        <v>0.73</v>
      </c>
      <c r="FP31" s="303">
        <v>0.63300000000000001</v>
      </c>
      <c r="FQ31" s="303">
        <v>9.6000000000000002E-2</v>
      </c>
      <c r="FR31" s="303">
        <v>0.11799999999999999</v>
      </c>
      <c r="FS31" s="303">
        <v>0.153</v>
      </c>
      <c r="FT31" s="528">
        <v>0.58399999999999996</v>
      </c>
      <c r="FU31" s="303">
        <v>0.6</v>
      </c>
      <c r="FV31" s="303">
        <v>0.1</v>
      </c>
      <c r="FW31" s="303">
        <v>0.2</v>
      </c>
      <c r="FX31" s="236">
        <v>0.1</v>
      </c>
      <c r="FY31" s="528">
        <v>0.79400000000000004</v>
      </c>
      <c r="FZ31" s="236">
        <v>0.64900000000000002</v>
      </c>
      <c r="GA31" s="303">
        <v>7.0000000000000007E-2</v>
      </c>
      <c r="GB31" s="303">
        <v>6.0999999999999999E-2</v>
      </c>
      <c r="GC31" s="303">
        <v>0.22</v>
      </c>
      <c r="GD31" s="528">
        <v>0.74</v>
      </c>
      <c r="GE31" s="303">
        <v>0.625</v>
      </c>
      <c r="GF31" s="303">
        <v>0.125</v>
      </c>
      <c r="GG31" s="303">
        <v>0.125</v>
      </c>
      <c r="GH31" s="303">
        <v>0.125</v>
      </c>
      <c r="GI31" s="528">
        <v>0.78800000000000003</v>
      </c>
      <c r="GJ31" s="309">
        <v>0.93300000000000005</v>
      </c>
      <c r="GK31" s="352"/>
      <c r="GL31" s="352"/>
      <c r="GM31" s="310">
        <v>0.9</v>
      </c>
      <c r="GN31" s="310">
        <v>0.1</v>
      </c>
      <c r="GO31" s="310">
        <v>1</v>
      </c>
      <c r="GP31" s="352"/>
      <c r="GQ31" s="352"/>
      <c r="GR31" s="1028">
        <v>187</v>
      </c>
      <c r="GS31" s="1029">
        <v>269</v>
      </c>
      <c r="GT31" s="1034">
        <v>0.69516728624535318</v>
      </c>
      <c r="GU31" s="489">
        <v>165</v>
      </c>
      <c r="GV31" s="489">
        <v>289</v>
      </c>
      <c r="GW31" s="227">
        <v>0.5709342560553633</v>
      </c>
      <c r="GX31" s="482">
        <v>0.7</v>
      </c>
      <c r="GY31" s="485">
        <v>0.3</v>
      </c>
      <c r="GZ31" s="811">
        <v>11</v>
      </c>
      <c r="HA31" s="812">
        <v>78</v>
      </c>
      <c r="HB31" s="1034">
        <v>0.12359550561797752</v>
      </c>
      <c r="HC31" s="484">
        <v>0.22</v>
      </c>
      <c r="HD31" s="484">
        <v>0.78</v>
      </c>
      <c r="HE31" s="486">
        <v>9</v>
      </c>
      <c r="HF31" s="486">
        <v>85</v>
      </c>
      <c r="HG31" s="736">
        <v>0.10588235294117647</v>
      </c>
      <c r="HH31" s="486">
        <v>3</v>
      </c>
      <c r="HI31" s="493">
        <v>0.13636363636363635</v>
      </c>
      <c r="HJ31" s="811">
        <v>2</v>
      </c>
      <c r="HK31" s="812">
        <v>86</v>
      </c>
      <c r="HL31" s="802">
        <v>2.2727272727272728E-2</v>
      </c>
      <c r="HM31" s="83">
        <v>2</v>
      </c>
      <c r="HN31" s="83">
        <v>92</v>
      </c>
      <c r="HO31" s="490">
        <v>2.1739130434782608E-2</v>
      </c>
      <c r="HP31" s="482">
        <v>4.0000000000000202E-2</v>
      </c>
      <c r="HQ31" s="482">
        <v>0.95999999999999974</v>
      </c>
      <c r="HR31" s="491">
        <v>0.13194444444444445</v>
      </c>
      <c r="HS31" s="734">
        <v>19</v>
      </c>
      <c r="HT31" s="734">
        <v>144</v>
      </c>
      <c r="HU31" s="621">
        <v>0.16</v>
      </c>
      <c r="HV31" s="621">
        <v>0.84079999999999999</v>
      </c>
      <c r="HW31" s="865">
        <v>7.1428571428571425E-2</v>
      </c>
      <c r="HX31" s="489">
        <v>8</v>
      </c>
      <c r="HY31" s="489">
        <v>112</v>
      </c>
      <c r="HZ31" s="623">
        <v>8.9599999999999999E-2</v>
      </c>
      <c r="IA31" s="866">
        <v>0.91039999999999999</v>
      </c>
      <c r="IB31" s="491">
        <v>0</v>
      </c>
      <c r="IC31" s="734">
        <v>0</v>
      </c>
      <c r="ID31" s="734">
        <v>78</v>
      </c>
      <c r="IE31" s="484">
        <v>0.05</v>
      </c>
      <c r="IF31" s="493">
        <v>0.95</v>
      </c>
      <c r="IG31" s="865">
        <v>7.6470588235294124E-2</v>
      </c>
      <c r="IH31" s="489">
        <v>13</v>
      </c>
      <c r="II31" s="489">
        <v>170</v>
      </c>
      <c r="IJ31" s="482">
        <v>8.9599999999999999E-2</v>
      </c>
      <c r="IK31" s="482">
        <v>0.91039999999999999</v>
      </c>
      <c r="IL31" s="865">
        <v>0.12121212121212122</v>
      </c>
      <c r="IM31" s="489">
        <v>8</v>
      </c>
      <c r="IN31" s="489">
        <v>66</v>
      </c>
      <c r="IO31" s="482">
        <v>8.9599999999999999E-2</v>
      </c>
      <c r="IP31" s="482">
        <v>0.91039999999999999</v>
      </c>
      <c r="IQ31" s="491">
        <v>4.5801526717557252E-2</v>
      </c>
      <c r="IR31" s="734">
        <v>18</v>
      </c>
      <c r="IS31" s="734">
        <v>393</v>
      </c>
      <c r="IT31" s="487">
        <v>4.3333333333333335E-2</v>
      </c>
      <c r="IU31" s="734">
        <v>26</v>
      </c>
      <c r="IV31" s="734">
        <v>600</v>
      </c>
      <c r="IW31" s="484">
        <v>0.03</v>
      </c>
      <c r="IX31" s="484">
        <v>0.97</v>
      </c>
      <c r="IY31" s="865">
        <v>2.7027027027027029E-2</v>
      </c>
      <c r="IZ31" s="489">
        <v>1</v>
      </c>
      <c r="JA31" s="489">
        <v>37</v>
      </c>
      <c r="JB31" s="482">
        <v>5.4199999999999998E-2</v>
      </c>
      <c r="JC31" s="482">
        <v>0.94579999999999997</v>
      </c>
      <c r="JD31" s="481"/>
      <c r="JE31" s="482"/>
      <c r="JF31" s="482"/>
      <c r="JG31" s="482"/>
      <c r="JH31" s="485"/>
      <c r="JI31" s="494">
        <v>1</v>
      </c>
      <c r="JJ31" s="243">
        <v>3</v>
      </c>
      <c r="JK31" s="243">
        <v>3</v>
      </c>
      <c r="JL31" s="243">
        <v>2</v>
      </c>
      <c r="JM31" s="1079">
        <v>3.0700000000000002E-2</v>
      </c>
      <c r="JN31" s="918">
        <v>0.04</v>
      </c>
      <c r="JO31" s="918">
        <v>0.04</v>
      </c>
      <c r="JP31" s="756" t="e">
        <v>#N/A</v>
      </c>
      <c r="JQ31" s="757">
        <v>0.8</v>
      </c>
      <c r="JR31" s="758">
        <v>0.2</v>
      </c>
      <c r="JS31" s="721">
        <v>0.13850000000000001</v>
      </c>
      <c r="JT31" s="625"/>
      <c r="JU31" s="625"/>
      <c r="JV31" s="694">
        <v>1.4999999999999999E-2</v>
      </c>
      <c r="JW31" s="625"/>
      <c r="JX31" s="625"/>
      <c r="JY31" s="329">
        <v>1.1000000000000001</v>
      </c>
      <c r="JZ31" s="329">
        <v>0.1</v>
      </c>
      <c r="KA31" s="329">
        <v>-6.1</v>
      </c>
      <c r="KB31" s="331">
        <v>-0.1</v>
      </c>
      <c r="KC31" s="250">
        <v>0.69599999999999995</v>
      </c>
      <c r="KD31" s="248">
        <v>0.68583877995642706</v>
      </c>
      <c r="KE31" s="248">
        <v>0.36416122004357288</v>
      </c>
      <c r="KF31" s="248">
        <v>0.05</v>
      </c>
      <c r="KG31" s="251">
        <v>0.58583877995642708</v>
      </c>
      <c r="KH31" s="495">
        <v>0.52010000000000001</v>
      </c>
      <c r="KI31" s="253">
        <v>0.5</v>
      </c>
      <c r="KJ31" s="246">
        <v>0.55000000000000004</v>
      </c>
      <c r="KK31" s="246">
        <v>0.05</v>
      </c>
      <c r="KL31" s="249">
        <v>0.4</v>
      </c>
      <c r="KM31" s="541">
        <v>4.6699999999999998E-2</v>
      </c>
      <c r="KN31" s="326"/>
      <c r="KO31" s="326"/>
      <c r="KP31" s="334">
        <v>-3.7199999999999997E-2</v>
      </c>
      <c r="KQ31" s="326"/>
      <c r="KR31" s="326"/>
      <c r="KS31" s="334">
        <v>0.05</v>
      </c>
      <c r="KT31" s="334">
        <v>0.05</v>
      </c>
      <c r="KU31" s="334">
        <v>0.05</v>
      </c>
      <c r="KV31" s="334">
        <v>-0.05</v>
      </c>
      <c r="KW31" s="334">
        <v>-0.05</v>
      </c>
      <c r="KX31" s="334">
        <v>-0.05</v>
      </c>
      <c r="KY31" s="495">
        <v>0.46600000000000003</v>
      </c>
      <c r="KZ31" s="253">
        <v>0.47004087172688319</v>
      </c>
      <c r="LA31" s="253">
        <v>0.42995912827311678</v>
      </c>
      <c r="LB31" s="253">
        <v>0.05</v>
      </c>
      <c r="LC31" s="253">
        <v>0.1</v>
      </c>
      <c r="LD31" s="253">
        <v>0.05</v>
      </c>
      <c r="LE31" s="254">
        <v>0.37004087172688316</v>
      </c>
      <c r="LF31" s="541">
        <v>0.876</v>
      </c>
      <c r="LG31" s="334">
        <v>0.85</v>
      </c>
      <c r="LH31" s="334">
        <v>0.15</v>
      </c>
      <c r="LI31" s="71"/>
      <c r="LJ31" s="171">
        <v>6</v>
      </c>
      <c r="LK31" s="171">
        <v>2</v>
      </c>
      <c r="LL31" s="172">
        <v>8</v>
      </c>
      <c r="LM31" s="626"/>
      <c r="LN31" s="175">
        <v>0.8</v>
      </c>
      <c r="LO31" s="341">
        <v>0.2</v>
      </c>
      <c r="LP31" s="1045"/>
      <c r="LQ31" s="975">
        <v>0.6</v>
      </c>
      <c r="LR31" s="975">
        <v>0.25</v>
      </c>
      <c r="LS31" s="999">
        <v>0.15</v>
      </c>
      <c r="LT31" s="626"/>
      <c r="LU31" s="479">
        <v>-0.1</v>
      </c>
      <c r="LV31" s="479">
        <v>-0.1</v>
      </c>
      <c r="LW31" s="479">
        <v>-0.1</v>
      </c>
      <c r="LX31" s="627"/>
      <c r="LY31" s="628">
        <v>28726</v>
      </c>
      <c r="LZ31" s="499">
        <v>589234</v>
      </c>
      <c r="MA31" s="626"/>
      <c r="MB31" s="96">
        <v>0.75</v>
      </c>
      <c r="MC31" s="263">
        <v>0.55000000000000004</v>
      </c>
      <c r="MD31" s="263">
        <v>0.1</v>
      </c>
      <c r="ME31" s="264">
        <v>0.35</v>
      </c>
      <c r="MF31" s="479"/>
      <c r="MG31" s="256">
        <v>0.8</v>
      </c>
      <c r="MH31" s="256">
        <v>0.6</v>
      </c>
      <c r="MI31" s="256">
        <v>0.1</v>
      </c>
      <c r="MJ31" s="257">
        <v>0.3</v>
      </c>
      <c r="MK31" s="629"/>
      <c r="ML31" s="266">
        <v>1.9</v>
      </c>
      <c r="MM31" s="267">
        <v>2.1</v>
      </c>
    </row>
    <row r="32" spans="1:351" x14ac:dyDescent="0.2">
      <c r="A32" s="268">
        <v>43221</v>
      </c>
      <c r="B32" s="855">
        <v>5</v>
      </c>
      <c r="C32" s="855">
        <v>2018</v>
      </c>
      <c r="D32" s="500">
        <v>7874</v>
      </c>
      <c r="E32" s="672">
        <v>1628</v>
      </c>
      <c r="F32" s="672">
        <v>1005</v>
      </c>
      <c r="G32" s="672">
        <v>2799</v>
      </c>
      <c r="H32" s="674">
        <v>2442</v>
      </c>
      <c r="I32" s="672">
        <v>1828</v>
      </c>
      <c r="J32" s="671">
        <v>5</v>
      </c>
      <c r="K32" s="672">
        <v>5</v>
      </c>
      <c r="L32" s="504">
        <v>10</v>
      </c>
      <c r="M32" s="505">
        <v>1.27000254000508E-3</v>
      </c>
      <c r="N32" s="505">
        <v>1.01810127032099E-3</v>
      </c>
      <c r="O32" s="506">
        <v>1E-3</v>
      </c>
      <c r="P32" s="506">
        <v>5.0000000000000001E-4</v>
      </c>
      <c r="Q32" s="507">
        <v>5.0000000000000001E-4</v>
      </c>
      <c r="R32" s="671">
        <v>5</v>
      </c>
      <c r="S32" s="509">
        <v>1</v>
      </c>
      <c r="T32" s="510">
        <v>0.25</v>
      </c>
      <c r="U32" s="510">
        <v>0.15</v>
      </c>
      <c r="V32" s="572">
        <v>0.6</v>
      </c>
      <c r="W32" s="671">
        <v>4</v>
      </c>
      <c r="X32" s="509">
        <v>0.8</v>
      </c>
      <c r="Y32" s="511">
        <v>0.25</v>
      </c>
      <c r="Z32" s="511">
        <v>0.15</v>
      </c>
      <c r="AA32" s="512">
        <v>0.6</v>
      </c>
      <c r="AB32" s="511"/>
      <c r="AC32" s="511"/>
      <c r="AD32" s="513"/>
      <c r="AE32" s="514"/>
      <c r="AF32" s="515"/>
      <c r="AG32" s="514"/>
      <c r="AH32" s="514"/>
      <c r="AI32" s="515"/>
      <c r="AJ32" s="514"/>
      <c r="AK32" s="514"/>
      <c r="AL32" s="515"/>
      <c r="AM32" s="516">
        <v>8.3000000000000004E-2</v>
      </c>
      <c r="AN32" s="517">
        <v>0.91700000000000004</v>
      </c>
      <c r="AO32" s="688">
        <v>0</v>
      </c>
      <c r="AP32" s="519"/>
      <c r="AQ32" s="519"/>
      <c r="AR32" s="519"/>
      <c r="AS32" s="117">
        <v>0.28000000000000003</v>
      </c>
      <c r="AT32" s="117">
        <v>0.12</v>
      </c>
      <c r="AU32" s="272">
        <v>0.12</v>
      </c>
      <c r="AV32" s="688">
        <v>0</v>
      </c>
      <c r="AW32" s="519"/>
      <c r="AX32" s="519"/>
      <c r="AY32" s="519">
        <v>0.22</v>
      </c>
      <c r="AZ32" s="271">
        <v>0.1</v>
      </c>
      <c r="BA32" s="272">
        <v>0.1</v>
      </c>
      <c r="BB32" s="518"/>
      <c r="BC32" s="693">
        <v>0</v>
      </c>
      <c r="BD32" s="520"/>
      <c r="BE32" s="273"/>
      <c r="BF32" s="273">
        <v>5.0000000000000001E-3</v>
      </c>
      <c r="BG32" s="273">
        <v>2.5999999999999999E-3</v>
      </c>
      <c r="BH32" s="273">
        <v>2.3999999999999998E-3</v>
      </c>
      <c r="BI32" s="274"/>
      <c r="BJ32" s="518"/>
      <c r="BK32" s="693">
        <v>0</v>
      </c>
      <c r="BL32" s="520"/>
      <c r="BM32" s="273">
        <v>4.0000000000000001E-3</v>
      </c>
      <c r="BN32" s="273">
        <v>2E-3</v>
      </c>
      <c r="BO32" s="274">
        <v>1E-3</v>
      </c>
      <c r="BP32" s="273"/>
      <c r="BQ32" s="1021"/>
      <c r="BR32" s="1097">
        <v>0.5</v>
      </c>
      <c r="BS32" s="1021">
        <v>5</v>
      </c>
      <c r="BT32" s="698">
        <v>5.3699999999999998E-2</v>
      </c>
      <c r="BU32" s="995">
        <v>5.6599999999999998E-2</v>
      </c>
      <c r="BV32" s="995">
        <v>6.83E-2</v>
      </c>
      <c r="BW32" s="995">
        <v>3.8399999999999997E-2</v>
      </c>
      <c r="BX32" s="995">
        <v>5.9799999999999999E-2</v>
      </c>
      <c r="BY32" s="276">
        <v>0.04</v>
      </c>
      <c r="BZ32" s="276">
        <v>0.06</v>
      </c>
      <c r="CA32" s="815">
        <v>16</v>
      </c>
      <c r="CB32" s="816">
        <v>15</v>
      </c>
      <c r="CC32" s="816">
        <v>1</v>
      </c>
      <c r="CD32" s="987">
        <v>0.9375</v>
      </c>
      <c r="CE32" s="978">
        <v>0.2</v>
      </c>
      <c r="CF32" s="978">
        <v>0.2</v>
      </c>
      <c r="CG32" s="978">
        <v>0.6</v>
      </c>
      <c r="CH32" s="816">
        <v>5</v>
      </c>
      <c r="CI32" s="816">
        <v>4</v>
      </c>
      <c r="CJ32" s="988">
        <v>0.8</v>
      </c>
      <c r="CK32" s="713"/>
      <c r="CL32" s="525">
        <v>0.8</v>
      </c>
      <c r="CM32" s="345">
        <v>0.2</v>
      </c>
      <c r="CN32" s="518"/>
      <c r="CO32" s="519"/>
      <c r="CP32" s="519"/>
      <c r="CQ32" s="478"/>
      <c r="CR32" s="285">
        <v>0.1</v>
      </c>
      <c r="CS32" s="285">
        <v>9.5000000000000001E-2</v>
      </c>
      <c r="CT32" s="295">
        <v>0.80500000000000005</v>
      </c>
      <c r="CU32" s="526"/>
      <c r="CV32" s="815"/>
      <c r="CW32" s="816">
        <v>10</v>
      </c>
      <c r="CX32" s="816"/>
      <c r="CY32" s="987"/>
      <c r="CZ32" s="987">
        <v>0.99099999999999999</v>
      </c>
      <c r="DA32" s="1003">
        <v>8.9999999999999993E-3</v>
      </c>
      <c r="DB32" s="160">
        <v>1</v>
      </c>
      <c r="DC32" s="473">
        <v>1050000</v>
      </c>
      <c r="DD32" s="474"/>
      <c r="DE32" s="291">
        <v>1050000</v>
      </c>
      <c r="DF32" s="291">
        <v>1500000</v>
      </c>
      <c r="DG32" s="291">
        <v>-500000</v>
      </c>
      <c r="DH32" s="475">
        <v>0</v>
      </c>
      <c r="DI32" s="560">
        <v>281000</v>
      </c>
      <c r="DJ32" s="561">
        <v>350000</v>
      </c>
      <c r="DK32" s="300">
        <v>-0.19714285714285715</v>
      </c>
      <c r="DL32" s="300">
        <v>0.4</v>
      </c>
      <c r="DM32" s="300">
        <v>-0.2</v>
      </c>
      <c r="DN32" s="259">
        <v>-0.2</v>
      </c>
      <c r="DO32" s="1008"/>
      <c r="DP32" s="792">
        <v>0.05</v>
      </c>
      <c r="DQ32" s="978">
        <v>0.02</v>
      </c>
      <c r="DR32" s="978">
        <v>0.93</v>
      </c>
      <c r="DS32" s="664">
        <v>4.3999999999999997E-2</v>
      </c>
      <c r="DT32" s="296">
        <v>0.15</v>
      </c>
      <c r="DU32" s="296">
        <v>-0.2</v>
      </c>
      <c r="DV32" s="296">
        <v>-0.1</v>
      </c>
      <c r="DW32" s="296">
        <v>-0.1</v>
      </c>
      <c r="DX32" s="259">
        <v>-0.05</v>
      </c>
      <c r="DY32" s="259">
        <v>-0.05</v>
      </c>
      <c r="DZ32" s="667">
        <v>8.0000000000000002E-3</v>
      </c>
      <c r="EA32" s="296"/>
      <c r="EB32" s="701">
        <v>62</v>
      </c>
      <c r="EC32" s="298">
        <v>0.9</v>
      </c>
      <c r="ED32" s="298">
        <v>219.1</v>
      </c>
      <c r="EE32" s="667">
        <v>0.97599999999999998</v>
      </c>
      <c r="EF32" s="884"/>
      <c r="EG32" s="884"/>
      <c r="EH32" s="279">
        <v>0.05</v>
      </c>
      <c r="EI32" s="279"/>
      <c r="EJ32" s="887">
        <v>0.95</v>
      </c>
      <c r="EK32" s="722">
        <v>1</v>
      </c>
      <c r="EL32" s="300">
        <v>0.05</v>
      </c>
      <c r="EM32" s="301">
        <v>0.95</v>
      </c>
      <c r="EN32" s="1046"/>
      <c r="EO32" s="1007">
        <v>8.9999999999999993E-3</v>
      </c>
      <c r="EP32" s="1007">
        <v>4.1000000000000002E-2</v>
      </c>
      <c r="EQ32" s="1041">
        <v>0.95</v>
      </c>
      <c r="ER32" s="303"/>
      <c r="ES32" s="527">
        <v>0.77600000000000002</v>
      </c>
      <c r="ET32" s="236">
        <v>0.78</v>
      </c>
      <c r="EU32" s="236">
        <v>0.08</v>
      </c>
      <c r="EV32" s="236">
        <v>0.04</v>
      </c>
      <c r="EW32" s="236">
        <v>0.1</v>
      </c>
      <c r="EX32" s="528">
        <v>0.90300000000000002</v>
      </c>
      <c r="EY32" s="528">
        <v>0.69899999999999995</v>
      </c>
      <c r="EZ32" s="528">
        <v>0.80600000000000005</v>
      </c>
      <c r="FA32" s="528">
        <v>0.82899999999999996</v>
      </c>
      <c r="FB32" s="528">
        <v>0.70499999999999996</v>
      </c>
      <c r="FC32" s="529">
        <v>0.84599999999999997</v>
      </c>
      <c r="FD32" s="307">
        <v>0.77</v>
      </c>
      <c r="FE32" s="308">
        <v>0.04</v>
      </c>
      <c r="FF32" s="308">
        <v>6.4000000000000001E-2</v>
      </c>
      <c r="FG32" s="308">
        <v>0.126</v>
      </c>
      <c r="FH32" s="530">
        <v>0.89</v>
      </c>
      <c r="FI32" s="530">
        <v>0.88200000000000001</v>
      </c>
      <c r="FJ32" s="530">
        <v>0.78600000000000003</v>
      </c>
      <c r="FK32" s="307">
        <v>0.65</v>
      </c>
      <c r="FL32" s="308">
        <v>0.1</v>
      </c>
      <c r="FM32" s="308">
        <v>0.124</v>
      </c>
      <c r="FN32" s="308">
        <v>0.126</v>
      </c>
      <c r="FO32" s="527">
        <v>0.77300000000000002</v>
      </c>
      <c r="FP32" s="303">
        <v>0.63300000000000001</v>
      </c>
      <c r="FQ32" s="303">
        <v>9.6000000000000002E-2</v>
      </c>
      <c r="FR32" s="303">
        <v>0.11799999999999999</v>
      </c>
      <c r="FS32" s="303">
        <v>0.153</v>
      </c>
      <c r="FT32" s="528">
        <v>0.71499999999999997</v>
      </c>
      <c r="FU32" s="303">
        <v>0.6</v>
      </c>
      <c r="FV32" s="303">
        <v>0.1</v>
      </c>
      <c r="FW32" s="303">
        <v>0.2</v>
      </c>
      <c r="FX32" s="236">
        <v>0.1</v>
      </c>
      <c r="FY32" s="528">
        <v>0.72</v>
      </c>
      <c r="FZ32" s="236">
        <v>0.64900000000000002</v>
      </c>
      <c r="GA32" s="303">
        <v>7.0000000000000007E-2</v>
      </c>
      <c r="GB32" s="303">
        <v>6.0999999999999999E-2</v>
      </c>
      <c r="GC32" s="303">
        <v>0.22</v>
      </c>
      <c r="GD32" s="528">
        <v>0.85</v>
      </c>
      <c r="GE32" s="303">
        <v>0.625</v>
      </c>
      <c r="GF32" s="303">
        <v>0.125</v>
      </c>
      <c r="GG32" s="303">
        <v>0.125</v>
      </c>
      <c r="GH32" s="303">
        <v>0.125</v>
      </c>
      <c r="GI32" s="528">
        <v>0.86</v>
      </c>
      <c r="GJ32" s="309">
        <v>0.93300000000000005</v>
      </c>
      <c r="GK32" s="352"/>
      <c r="GL32" s="352"/>
      <c r="GM32" s="310">
        <v>0.9</v>
      </c>
      <c r="GN32" s="310">
        <v>0.1</v>
      </c>
      <c r="GO32" s="310">
        <v>1</v>
      </c>
      <c r="GP32" s="352"/>
      <c r="GQ32" s="352"/>
      <c r="GR32" s="790">
        <v>219</v>
      </c>
      <c r="GS32" s="791">
        <v>309</v>
      </c>
      <c r="GT32" s="1033">
        <v>0.70873786407766992</v>
      </c>
      <c r="GU32" s="564">
        <v>192</v>
      </c>
      <c r="GV32" s="564">
        <v>325</v>
      </c>
      <c r="GW32" s="324">
        <v>0.59076923076923082</v>
      </c>
      <c r="GX32" s="528">
        <v>0.7</v>
      </c>
      <c r="GY32" s="531">
        <v>0.3</v>
      </c>
      <c r="GZ32" s="803">
        <v>16</v>
      </c>
      <c r="HA32" s="804">
        <v>70</v>
      </c>
      <c r="HB32" s="1033">
        <v>0.18604651162790697</v>
      </c>
      <c r="HC32" s="530">
        <v>0.24</v>
      </c>
      <c r="HD32" s="530">
        <v>0.76</v>
      </c>
      <c r="HE32" s="532">
        <v>14</v>
      </c>
      <c r="HF32" s="532">
        <v>84</v>
      </c>
      <c r="HG32" s="563">
        <v>0.16666666666666666</v>
      </c>
      <c r="HH32" s="532">
        <v>2</v>
      </c>
      <c r="HI32" s="537">
        <v>0.18604651162790697</v>
      </c>
      <c r="HJ32" s="803">
        <v>6</v>
      </c>
      <c r="HK32" s="804">
        <v>80</v>
      </c>
      <c r="HL32" s="805">
        <v>6.9767441860465115E-2</v>
      </c>
      <c r="HM32" s="534">
        <v>6</v>
      </c>
      <c r="HN32" s="534">
        <v>84</v>
      </c>
      <c r="HO32" s="320">
        <v>7.1428571428571425E-2</v>
      </c>
      <c r="HP32" s="528">
        <v>5.0000000000000197E-2</v>
      </c>
      <c r="HQ32" s="528">
        <v>0.94999999999999984</v>
      </c>
      <c r="HR32" s="565">
        <v>0.15094339622641509</v>
      </c>
      <c r="HS32" s="733">
        <v>24</v>
      </c>
      <c r="HT32" s="733">
        <v>159</v>
      </c>
      <c r="HU32" s="622">
        <v>0.152</v>
      </c>
      <c r="HV32" s="622">
        <v>0.84799999999999998</v>
      </c>
      <c r="HW32" s="566">
        <v>2.5862068965517241E-2</v>
      </c>
      <c r="HX32" s="564">
        <v>3</v>
      </c>
      <c r="HY32" s="564">
        <v>116</v>
      </c>
      <c r="HZ32" s="624">
        <v>8.5999999999999993E-2</v>
      </c>
      <c r="IA32" s="867">
        <v>0.91400000000000003</v>
      </c>
      <c r="IB32" s="565">
        <v>4.1666666666666664E-2</v>
      </c>
      <c r="IC32" s="733">
        <v>3</v>
      </c>
      <c r="ID32" s="733">
        <v>72</v>
      </c>
      <c r="IE32" s="530">
        <v>4.8181818182E-2</v>
      </c>
      <c r="IF32" s="537">
        <v>0.95181818181800004</v>
      </c>
      <c r="IG32" s="566">
        <v>5.0847457627118647E-2</v>
      </c>
      <c r="IH32" s="564">
        <v>12</v>
      </c>
      <c r="II32" s="564">
        <v>236</v>
      </c>
      <c r="IJ32" s="528">
        <v>8.5999999999999993E-2</v>
      </c>
      <c r="IK32" s="528">
        <v>0.91400000000000003</v>
      </c>
      <c r="IL32" s="566">
        <v>4.6153846153846156E-2</v>
      </c>
      <c r="IM32" s="564">
        <v>3</v>
      </c>
      <c r="IN32" s="564">
        <v>65</v>
      </c>
      <c r="IO32" s="528">
        <v>8.5999999999999993E-2</v>
      </c>
      <c r="IP32" s="528">
        <v>0.91400000000000003</v>
      </c>
      <c r="IQ32" s="565">
        <v>1.6055045871559634E-2</v>
      </c>
      <c r="IR32" s="733">
        <v>7</v>
      </c>
      <c r="IS32" s="733">
        <v>436</v>
      </c>
      <c r="IT32" s="562">
        <v>2.9005524861878452E-2</v>
      </c>
      <c r="IU32" s="733">
        <v>21</v>
      </c>
      <c r="IV32" s="733">
        <v>724</v>
      </c>
      <c r="IW32" s="530">
        <v>0.03</v>
      </c>
      <c r="IX32" s="530">
        <v>0.97</v>
      </c>
      <c r="IY32" s="566">
        <v>5.2631578947368418E-2</v>
      </c>
      <c r="IZ32" s="564">
        <v>2</v>
      </c>
      <c r="JA32" s="564">
        <v>38</v>
      </c>
      <c r="JB32" s="528">
        <v>5.1999999999999998E-2</v>
      </c>
      <c r="JC32" s="528">
        <v>0.94799999999999995</v>
      </c>
      <c r="JD32" s="527"/>
      <c r="JE32" s="528"/>
      <c r="JF32" s="528"/>
      <c r="JG32" s="528"/>
      <c r="JH32" s="531"/>
      <c r="JI32" s="538">
        <v>0</v>
      </c>
      <c r="JJ32" s="326">
        <v>3</v>
      </c>
      <c r="JK32" s="326">
        <v>3</v>
      </c>
      <c r="JL32" s="326">
        <v>2</v>
      </c>
      <c r="JM32" s="1079">
        <v>4.7100000000000003E-2</v>
      </c>
      <c r="JN32" s="918">
        <v>0.04</v>
      </c>
      <c r="JO32" s="918">
        <v>0.04</v>
      </c>
      <c r="JP32" s="759" t="e">
        <v>#N/A</v>
      </c>
      <c r="JQ32" s="330">
        <v>0.8</v>
      </c>
      <c r="JR32" s="760">
        <v>0.2</v>
      </c>
      <c r="JS32" s="721">
        <v>-2.2367692023557901E-3</v>
      </c>
      <c r="JT32" s="625">
        <v>-109</v>
      </c>
      <c r="JU32" s="625">
        <v>48731</v>
      </c>
      <c r="JV32" s="694">
        <v>1.8108511920415002E-2</v>
      </c>
      <c r="JW32" s="625">
        <v>15356</v>
      </c>
      <c r="JX32" s="625">
        <v>847999</v>
      </c>
      <c r="JY32" s="329">
        <v>1.1000000000000001</v>
      </c>
      <c r="JZ32" s="329">
        <v>0.1</v>
      </c>
      <c r="KA32" s="329">
        <v>-6.1</v>
      </c>
      <c r="KB32" s="331">
        <v>-0.1</v>
      </c>
      <c r="KC32" s="332">
        <v>0.83699999999999997</v>
      </c>
      <c r="KD32" s="330">
        <v>0.80813830908707573</v>
      </c>
      <c r="KE32" s="330">
        <v>0.2418616909129242</v>
      </c>
      <c r="KF32" s="330">
        <v>0.05</v>
      </c>
      <c r="KG32" s="333">
        <v>0.70813830908707576</v>
      </c>
      <c r="KH32" s="539">
        <v>0.75900000000000001</v>
      </c>
      <c r="KI32" s="335">
        <v>0.65</v>
      </c>
      <c r="KJ32" s="329">
        <v>0.39999999999999991</v>
      </c>
      <c r="KK32" s="329">
        <v>0.05</v>
      </c>
      <c r="KL32" s="331">
        <v>0.55000000000000004</v>
      </c>
      <c r="KM32" s="541">
        <v>2.8999999999999998E-3</v>
      </c>
      <c r="KN32" s="326"/>
      <c r="KO32" s="326"/>
      <c r="KP32" s="334">
        <v>-5.1799999999999999E-2</v>
      </c>
      <c r="KQ32" s="326"/>
      <c r="KR32" s="326"/>
      <c r="KS32" s="334">
        <v>0.05</v>
      </c>
      <c r="KT32" s="334">
        <v>0.05</v>
      </c>
      <c r="KU32" s="334">
        <v>0.05</v>
      </c>
      <c r="KV32" s="334">
        <v>-0.05</v>
      </c>
      <c r="KW32" s="334">
        <v>-0.05</v>
      </c>
      <c r="KX32" s="334">
        <v>-0.05</v>
      </c>
      <c r="KY32" s="539">
        <v>0.57399999999999995</v>
      </c>
      <c r="KZ32" s="335">
        <v>0.50988771316199544</v>
      </c>
      <c r="LA32" s="335">
        <v>0.39011228683800447</v>
      </c>
      <c r="LB32" s="335">
        <v>0.05</v>
      </c>
      <c r="LC32" s="335">
        <v>0.1</v>
      </c>
      <c r="LD32" s="335">
        <v>0.05</v>
      </c>
      <c r="LE32" s="336">
        <v>0.40988771316199546</v>
      </c>
      <c r="LF32" s="541">
        <v>0.89900000000000002</v>
      </c>
      <c r="LG32" s="334">
        <v>0.85</v>
      </c>
      <c r="LH32" s="334">
        <v>0.15</v>
      </c>
      <c r="LI32" s="543"/>
      <c r="LJ32" s="171">
        <v>6</v>
      </c>
      <c r="LK32" s="171">
        <v>2</v>
      </c>
      <c r="LL32" s="172">
        <v>8</v>
      </c>
      <c r="LM32" s="631"/>
      <c r="LN32" s="175">
        <v>0.8</v>
      </c>
      <c r="LO32" s="341">
        <v>0.2</v>
      </c>
      <c r="LP32" s="1046"/>
      <c r="LQ32" s="978">
        <v>0.6</v>
      </c>
      <c r="LR32" s="978">
        <v>0.25</v>
      </c>
      <c r="LS32" s="1003">
        <v>0.15</v>
      </c>
      <c r="LT32" s="631"/>
      <c r="LU32" s="259">
        <v>-0.1</v>
      </c>
      <c r="LV32" s="259">
        <v>-0.1</v>
      </c>
      <c r="LW32" s="259">
        <v>-0.1</v>
      </c>
      <c r="LX32" s="632"/>
      <c r="LY32" s="633">
        <v>33692</v>
      </c>
      <c r="LZ32" s="551">
        <v>584268</v>
      </c>
      <c r="MA32" s="631"/>
      <c r="MB32" s="354">
        <v>0.75</v>
      </c>
      <c r="MC32" s="175">
        <v>0.55000000000000004</v>
      </c>
      <c r="MD32" s="175">
        <v>0.1</v>
      </c>
      <c r="ME32" s="341">
        <v>0.35</v>
      </c>
      <c r="MF32" s="259"/>
      <c r="MG32" s="177">
        <v>0.8</v>
      </c>
      <c r="MH32" s="177">
        <v>0.6</v>
      </c>
      <c r="MI32" s="177">
        <v>0.1</v>
      </c>
      <c r="MJ32" s="338">
        <v>0.3</v>
      </c>
      <c r="MK32" s="634"/>
      <c r="ML32" s="179">
        <v>1.9</v>
      </c>
      <c r="MM32" s="180">
        <v>2.1</v>
      </c>
    </row>
    <row r="33" spans="1:351" x14ac:dyDescent="0.2">
      <c r="A33" s="268">
        <v>43252</v>
      </c>
      <c r="B33" s="855">
        <v>6</v>
      </c>
      <c r="C33" s="855">
        <v>2018</v>
      </c>
      <c r="D33" s="500">
        <v>7260</v>
      </c>
      <c r="E33" s="672">
        <v>1354</v>
      </c>
      <c r="F33" s="672">
        <v>881</v>
      </c>
      <c r="G33" s="672">
        <v>2870</v>
      </c>
      <c r="H33" s="674">
        <v>2155</v>
      </c>
      <c r="I33" s="672">
        <v>1827</v>
      </c>
      <c r="J33" s="671">
        <v>1</v>
      </c>
      <c r="K33" s="672">
        <v>2</v>
      </c>
      <c r="L33" s="504">
        <v>3</v>
      </c>
      <c r="M33" s="505">
        <v>4.1322314049586776E-4</v>
      </c>
      <c r="N33" s="505">
        <v>1.01810127032099E-3</v>
      </c>
      <c r="O33" s="506">
        <v>1E-3</v>
      </c>
      <c r="P33" s="506">
        <v>5.0000000000000001E-4</v>
      </c>
      <c r="Q33" s="507">
        <v>5.0000000000000001E-4</v>
      </c>
      <c r="R33" s="671">
        <v>1</v>
      </c>
      <c r="S33" s="509">
        <v>1</v>
      </c>
      <c r="T33" s="510">
        <v>0.25</v>
      </c>
      <c r="U33" s="510">
        <v>0.15</v>
      </c>
      <c r="V33" s="572">
        <v>0.6</v>
      </c>
      <c r="W33" s="671">
        <v>1</v>
      </c>
      <c r="X33" s="509">
        <v>0.5</v>
      </c>
      <c r="Y33" s="511">
        <v>0.25</v>
      </c>
      <c r="Z33" s="511">
        <v>0.15</v>
      </c>
      <c r="AA33" s="512">
        <v>0.6</v>
      </c>
      <c r="AB33" s="511"/>
      <c r="AC33" s="511"/>
      <c r="AD33" s="513"/>
      <c r="AE33" s="514"/>
      <c r="AF33" s="515"/>
      <c r="AG33" s="514"/>
      <c r="AH33" s="514"/>
      <c r="AI33" s="515"/>
      <c r="AJ33" s="514"/>
      <c r="AK33" s="514"/>
      <c r="AL33" s="515"/>
      <c r="AM33" s="516">
        <v>0.16600000000000001</v>
      </c>
      <c r="AN33" s="517">
        <v>0.83399999999999996</v>
      </c>
      <c r="AO33" s="688">
        <v>0</v>
      </c>
      <c r="AP33" s="686">
        <v>1</v>
      </c>
      <c r="AQ33" s="686"/>
      <c r="AR33" s="523">
        <v>0.08</v>
      </c>
      <c r="AS33" s="117">
        <v>0.28000000000000003</v>
      </c>
      <c r="AT33" s="117">
        <v>0.12</v>
      </c>
      <c r="AU33" s="118">
        <v>0.12</v>
      </c>
      <c r="AV33" s="688">
        <v>1</v>
      </c>
      <c r="AW33" s="972">
        <v>1</v>
      </c>
      <c r="AX33" s="718">
        <v>0.1377410468319559</v>
      </c>
      <c r="AY33" s="544">
        <v>0.22</v>
      </c>
      <c r="AZ33" s="120">
        <v>0.1</v>
      </c>
      <c r="BA33" s="121">
        <v>0.1</v>
      </c>
      <c r="BB33" s="695">
        <v>1</v>
      </c>
      <c r="BC33" s="693">
        <v>0</v>
      </c>
      <c r="BD33" s="694">
        <v>5.4734537493158185E-4</v>
      </c>
      <c r="BE33" s="276"/>
      <c r="BF33" s="276">
        <v>5.0000000000000001E-3</v>
      </c>
      <c r="BG33" s="276">
        <v>2.5999999999999999E-3</v>
      </c>
      <c r="BH33" s="276">
        <v>2.3999999999999998E-3</v>
      </c>
      <c r="BI33" s="277"/>
      <c r="BJ33" s="695">
        <v>0</v>
      </c>
      <c r="BK33" s="693">
        <v>0</v>
      </c>
      <c r="BL33" s="694">
        <v>0</v>
      </c>
      <c r="BM33" s="159">
        <v>4.0000000000000001E-3</v>
      </c>
      <c r="BN33" s="159">
        <v>2E-3</v>
      </c>
      <c r="BO33" s="342">
        <v>1E-3</v>
      </c>
      <c r="BP33" s="159"/>
      <c r="BQ33" s="1023"/>
      <c r="BR33" s="1095">
        <v>0.5</v>
      </c>
      <c r="BS33" s="879">
        <v>5</v>
      </c>
      <c r="BT33" s="698">
        <v>5.0999999999999997E-2</v>
      </c>
      <c r="BU33" s="995">
        <v>4.9700000000000001E-2</v>
      </c>
      <c r="BV33" s="995">
        <v>4.3200000000000002E-2</v>
      </c>
      <c r="BW33" s="995">
        <v>4.1300000000000003E-2</v>
      </c>
      <c r="BX33" s="995">
        <v>5.6599999999999998E-2</v>
      </c>
      <c r="BY33" s="276">
        <v>0.04</v>
      </c>
      <c r="BZ33" s="276">
        <v>0.06</v>
      </c>
      <c r="CA33" s="815">
        <v>17</v>
      </c>
      <c r="CB33" s="816">
        <v>14</v>
      </c>
      <c r="CC33" s="816">
        <v>3</v>
      </c>
      <c r="CD33" s="987">
        <v>0.82352941176470584</v>
      </c>
      <c r="CE33" s="978">
        <v>0.2</v>
      </c>
      <c r="CF33" s="978">
        <v>0.2</v>
      </c>
      <c r="CG33" s="978">
        <v>0.6</v>
      </c>
      <c r="CH33" s="816">
        <v>12</v>
      </c>
      <c r="CI33" s="816">
        <v>10</v>
      </c>
      <c r="CJ33" s="988">
        <v>0.83333333333333337</v>
      </c>
      <c r="CK33" s="714"/>
      <c r="CL33" s="525">
        <v>0.8</v>
      </c>
      <c r="CM33" s="345">
        <v>0.2</v>
      </c>
      <c r="CN33" s="518"/>
      <c r="CO33" s="519"/>
      <c r="CP33" s="519"/>
      <c r="CQ33" s="478"/>
      <c r="CR33" s="295">
        <v>0.15</v>
      </c>
      <c r="CS33" s="295">
        <v>9.5000000000000001E-2</v>
      </c>
      <c r="CT33" s="295">
        <v>0.755</v>
      </c>
      <c r="CU33" s="526"/>
      <c r="CV33" s="815">
        <v>31</v>
      </c>
      <c r="CW33" s="816">
        <v>13</v>
      </c>
      <c r="CX33" s="816">
        <v>31</v>
      </c>
      <c r="CY33" s="987">
        <v>1</v>
      </c>
      <c r="CZ33" s="987">
        <v>0.99099999999999999</v>
      </c>
      <c r="DA33" s="1003">
        <v>8.9999999999999993E-3</v>
      </c>
      <c r="DB33" s="160">
        <v>1</v>
      </c>
      <c r="DC33" s="557">
        <v>1171000</v>
      </c>
      <c r="DD33" s="558">
        <v>1100000</v>
      </c>
      <c r="DE33" s="348">
        <v>71000</v>
      </c>
      <c r="DF33" s="348">
        <v>1500000</v>
      </c>
      <c r="DG33" s="348">
        <v>-500000</v>
      </c>
      <c r="DH33" s="559">
        <v>0</v>
      </c>
      <c r="DI33" s="560">
        <v>492000</v>
      </c>
      <c r="DJ33" s="561">
        <v>527000</v>
      </c>
      <c r="DK33" s="300">
        <v>-6.6413662239089177E-2</v>
      </c>
      <c r="DL33" s="300">
        <v>0.4</v>
      </c>
      <c r="DM33" s="300">
        <v>-0.2</v>
      </c>
      <c r="DN33" s="259">
        <v>-0.2</v>
      </c>
      <c r="DO33" s="1008">
        <v>0.98</v>
      </c>
      <c r="DP33" s="792">
        <v>0.05</v>
      </c>
      <c r="DQ33" s="978">
        <v>0.02</v>
      </c>
      <c r="DR33" s="978">
        <v>0.93</v>
      </c>
      <c r="DS33" s="665">
        <v>3.9E-2</v>
      </c>
      <c r="DT33" s="259">
        <v>0.15</v>
      </c>
      <c r="DU33" s="259">
        <v>-0.2</v>
      </c>
      <c r="DV33" s="259">
        <v>-0.1</v>
      </c>
      <c r="DW33" s="296">
        <v>-0.1</v>
      </c>
      <c r="DX33" s="259">
        <v>-0.05</v>
      </c>
      <c r="DY33" s="259">
        <v>-0.05</v>
      </c>
      <c r="DZ33" s="668">
        <v>3.4000000000000002E-2</v>
      </c>
      <c r="EA33" s="259"/>
      <c r="EB33" s="688">
        <v>50</v>
      </c>
      <c r="EC33" s="298">
        <v>0.9</v>
      </c>
      <c r="ED33" s="298">
        <v>219.1</v>
      </c>
      <c r="EE33" s="667">
        <v>0.96699999999999997</v>
      </c>
      <c r="EF33" s="884"/>
      <c r="EG33" s="884"/>
      <c r="EH33" s="279">
        <v>0.05</v>
      </c>
      <c r="EI33" s="279"/>
      <c r="EJ33" s="887">
        <v>0.95</v>
      </c>
      <c r="EK33" s="722">
        <v>1</v>
      </c>
      <c r="EL33" s="300">
        <v>0.05</v>
      </c>
      <c r="EM33" s="301">
        <v>0.95</v>
      </c>
      <c r="EN33" s="1046">
        <v>1</v>
      </c>
      <c r="EO33" s="1007">
        <v>8.9999999999999993E-3</v>
      </c>
      <c r="EP33" s="1007">
        <v>4.1000000000000002E-2</v>
      </c>
      <c r="EQ33" s="1041">
        <v>0.95</v>
      </c>
      <c r="ER33" s="303"/>
      <c r="ES33" s="527">
        <v>0.81200000000000006</v>
      </c>
      <c r="ET33" s="236">
        <v>0.78</v>
      </c>
      <c r="EU33" s="236">
        <v>0.08</v>
      </c>
      <c r="EV33" s="236">
        <v>0.04</v>
      </c>
      <c r="EW33" s="236">
        <v>0.1</v>
      </c>
      <c r="EX33" s="528">
        <v>0.88400000000000001</v>
      </c>
      <c r="EY33" s="528">
        <v>0.69199999999999995</v>
      </c>
      <c r="EZ33" s="528">
        <v>0.82699999999999996</v>
      </c>
      <c r="FA33" s="528">
        <v>0.872</v>
      </c>
      <c r="FB33" s="528">
        <v>0.81599999999999995</v>
      </c>
      <c r="FC33" s="529">
        <v>0.80900000000000005</v>
      </c>
      <c r="FD33" s="307">
        <v>0.77</v>
      </c>
      <c r="FE33" s="308">
        <v>0.04</v>
      </c>
      <c r="FF33" s="308">
        <v>6.4000000000000001E-2</v>
      </c>
      <c r="FG33" s="308">
        <v>0.126</v>
      </c>
      <c r="FH33" s="530">
        <v>0.85099999999999998</v>
      </c>
      <c r="FI33" s="530">
        <v>0.88200000000000001</v>
      </c>
      <c r="FJ33" s="530">
        <v>0.72899999999999998</v>
      </c>
      <c r="FK33" s="307">
        <v>0.65</v>
      </c>
      <c r="FL33" s="308">
        <v>0.1</v>
      </c>
      <c r="FM33" s="308">
        <v>0.124</v>
      </c>
      <c r="FN33" s="308">
        <v>0.126</v>
      </c>
      <c r="FO33" s="527">
        <v>0.73799999999999999</v>
      </c>
      <c r="FP33" s="303">
        <v>0.63300000000000001</v>
      </c>
      <c r="FQ33" s="303">
        <v>9.6000000000000002E-2</v>
      </c>
      <c r="FR33" s="303">
        <v>0.11799999999999999</v>
      </c>
      <c r="FS33" s="303">
        <v>0.153</v>
      </c>
      <c r="FT33" s="528">
        <v>0.72699999999999998</v>
      </c>
      <c r="FU33" s="303">
        <v>0.6</v>
      </c>
      <c r="FV33" s="303">
        <v>0.1</v>
      </c>
      <c r="FW33" s="303">
        <v>0.2</v>
      </c>
      <c r="FX33" s="236">
        <v>0.1</v>
      </c>
      <c r="FY33" s="528">
        <v>0.58099999999999996</v>
      </c>
      <c r="FZ33" s="236">
        <v>0.64900000000000002</v>
      </c>
      <c r="GA33" s="303">
        <v>7.0000000000000007E-2</v>
      </c>
      <c r="GB33" s="303">
        <v>6.0999999999999999E-2</v>
      </c>
      <c r="GC33" s="303">
        <v>0.22</v>
      </c>
      <c r="GD33" s="528">
        <v>0.89200000000000002</v>
      </c>
      <c r="GE33" s="303">
        <v>0.625</v>
      </c>
      <c r="GF33" s="303">
        <v>0.125</v>
      </c>
      <c r="GG33" s="303">
        <v>0.125</v>
      </c>
      <c r="GH33" s="303">
        <v>0.125</v>
      </c>
      <c r="GI33" s="528">
        <v>0.82299999999999995</v>
      </c>
      <c r="GJ33" s="309">
        <v>0.91100000000000003</v>
      </c>
      <c r="GK33" s="352"/>
      <c r="GL33" s="352"/>
      <c r="GM33" s="310">
        <v>0.9</v>
      </c>
      <c r="GN33" s="310">
        <v>0.1</v>
      </c>
      <c r="GO33" s="310">
        <v>1</v>
      </c>
      <c r="GP33" s="352"/>
      <c r="GQ33" s="352"/>
      <c r="GR33" s="790">
        <v>192</v>
      </c>
      <c r="GS33" s="791">
        <v>289</v>
      </c>
      <c r="GT33" s="1033">
        <v>0.66435986159169547</v>
      </c>
      <c r="GU33" s="564">
        <v>171</v>
      </c>
      <c r="GV33" s="564">
        <v>283</v>
      </c>
      <c r="GW33" s="324">
        <v>0.60424028268551233</v>
      </c>
      <c r="GX33" s="528">
        <v>0.7</v>
      </c>
      <c r="GY33" s="531">
        <v>0.3</v>
      </c>
      <c r="GZ33" s="803"/>
      <c r="HA33" s="804"/>
      <c r="HB33" s="1033"/>
      <c r="HC33" s="530">
        <v>0.26</v>
      </c>
      <c r="HD33" s="530">
        <v>0.74</v>
      </c>
      <c r="HE33" s="532">
        <v>8</v>
      </c>
      <c r="HF33" s="532">
        <v>69</v>
      </c>
      <c r="HG33" s="563">
        <v>0.11594202898550725</v>
      </c>
      <c r="HH33" s="532">
        <v>8</v>
      </c>
      <c r="HI33" s="537">
        <v>0.20779220779220781</v>
      </c>
      <c r="HJ33" s="803"/>
      <c r="HK33" s="804"/>
      <c r="HL33" s="805" t="s">
        <v>466</v>
      </c>
      <c r="HM33" s="534">
        <v>5</v>
      </c>
      <c r="HN33" s="534">
        <v>86</v>
      </c>
      <c r="HO33" s="320">
        <v>5.8139534883720929E-2</v>
      </c>
      <c r="HP33" s="528">
        <v>6.0000000000000199E-2</v>
      </c>
      <c r="HQ33" s="528">
        <v>0.93999999999999984</v>
      </c>
      <c r="HR33" s="565">
        <v>0.1</v>
      </c>
      <c r="HS33" s="733">
        <v>14</v>
      </c>
      <c r="HT33" s="733">
        <v>140</v>
      </c>
      <c r="HU33" s="622">
        <v>0.14480000000000001</v>
      </c>
      <c r="HV33" s="622">
        <v>0.85519999999999996</v>
      </c>
      <c r="HW33" s="566">
        <v>3.6036036036036036E-2</v>
      </c>
      <c r="HX33" s="564">
        <v>4</v>
      </c>
      <c r="HY33" s="564">
        <v>111</v>
      </c>
      <c r="HZ33" s="624">
        <v>8.2400000000000001E-2</v>
      </c>
      <c r="IA33" s="867">
        <v>0.91759999999999997</v>
      </c>
      <c r="IB33" s="565">
        <v>1.4084507042253521E-2</v>
      </c>
      <c r="IC33" s="733">
        <v>1</v>
      </c>
      <c r="ID33" s="733">
        <v>71</v>
      </c>
      <c r="IE33" s="530">
        <v>4.6363636363999997E-2</v>
      </c>
      <c r="IF33" s="537">
        <v>0.95363636363600002</v>
      </c>
      <c r="IG33" s="566">
        <v>7.9365079365079361E-2</v>
      </c>
      <c r="IH33" s="564">
        <v>15</v>
      </c>
      <c r="II33" s="564">
        <v>189</v>
      </c>
      <c r="IJ33" s="528">
        <v>8.2400000000000001E-2</v>
      </c>
      <c r="IK33" s="528">
        <v>0.91759999999999997</v>
      </c>
      <c r="IL33" s="566">
        <v>7.3529411764705885E-2</v>
      </c>
      <c r="IM33" s="564">
        <v>5</v>
      </c>
      <c r="IN33" s="564">
        <v>68</v>
      </c>
      <c r="IO33" s="528">
        <v>8.2400000000000001E-2</v>
      </c>
      <c r="IP33" s="528">
        <v>0.91759999999999997</v>
      </c>
      <c r="IQ33" s="565">
        <v>5.0970873786407765E-2</v>
      </c>
      <c r="IR33" s="733">
        <v>21</v>
      </c>
      <c r="IS33" s="733">
        <v>412</v>
      </c>
      <c r="IT33" s="562">
        <v>2.4767801857585141E-2</v>
      </c>
      <c r="IU33" s="733">
        <v>16</v>
      </c>
      <c r="IV33" s="733">
        <v>646</v>
      </c>
      <c r="IW33" s="530">
        <v>0.03</v>
      </c>
      <c r="IX33" s="530">
        <v>0.97</v>
      </c>
      <c r="IY33" s="566">
        <v>5.128205128205128E-2</v>
      </c>
      <c r="IZ33" s="564">
        <v>2</v>
      </c>
      <c r="JA33" s="564">
        <v>39</v>
      </c>
      <c r="JB33" s="528">
        <v>4.9799999999999997E-2</v>
      </c>
      <c r="JC33" s="528">
        <v>0.95020000000000004</v>
      </c>
      <c r="JD33" s="527"/>
      <c r="JE33" s="528"/>
      <c r="JF33" s="528"/>
      <c r="JG33" s="528"/>
      <c r="JH33" s="531"/>
      <c r="JI33" s="538">
        <v>1</v>
      </c>
      <c r="JJ33" s="326">
        <v>3</v>
      </c>
      <c r="JK33" s="326">
        <v>3</v>
      </c>
      <c r="JL33" s="326">
        <v>2</v>
      </c>
      <c r="JM33" s="1079">
        <v>5.3199999999999997E-2</v>
      </c>
      <c r="JN33" s="918">
        <v>0.04</v>
      </c>
      <c r="JO33" s="918">
        <v>0.04</v>
      </c>
      <c r="JP33" s="759" t="e">
        <v>#N/A</v>
      </c>
      <c r="JQ33" s="330">
        <v>0.8</v>
      </c>
      <c r="JR33" s="760">
        <v>0.2</v>
      </c>
      <c r="JS33" s="724">
        <v>-0.18375730763153736</v>
      </c>
      <c r="JT33" s="635">
        <v>-18608</v>
      </c>
      <c r="JU33" s="635">
        <v>101264</v>
      </c>
      <c r="JV33" s="911">
        <v>1.1879753159873987E-2</v>
      </c>
      <c r="JW33" s="635">
        <v>15574</v>
      </c>
      <c r="JX33" s="635">
        <v>1310970</v>
      </c>
      <c r="JY33" s="329">
        <v>1.1000000000000001</v>
      </c>
      <c r="JZ33" s="329">
        <v>0.1</v>
      </c>
      <c r="KA33" s="329">
        <v>-6.1</v>
      </c>
      <c r="KB33" s="331">
        <v>-0.1</v>
      </c>
      <c r="KC33" s="332">
        <v>0.91200000000000003</v>
      </c>
      <c r="KD33" s="330">
        <v>0.84596949891067541</v>
      </c>
      <c r="KE33" s="330">
        <v>0.20403050108932452</v>
      </c>
      <c r="KF33" s="330">
        <v>0.05</v>
      </c>
      <c r="KG33" s="333">
        <v>0.74596949891067543</v>
      </c>
      <c r="KH33" s="539">
        <v>0.623</v>
      </c>
      <c r="KI33" s="335">
        <v>0.56999999999999995</v>
      </c>
      <c r="KJ33" s="329">
        <v>0.48</v>
      </c>
      <c r="KK33" s="329">
        <v>0.05</v>
      </c>
      <c r="KL33" s="331">
        <v>0.47</v>
      </c>
      <c r="KM33" s="541">
        <v>-1.6E-2</v>
      </c>
      <c r="KN33" s="326"/>
      <c r="KO33" s="326"/>
      <c r="KP33" s="334">
        <v>-6.2E-2</v>
      </c>
      <c r="KQ33" s="326"/>
      <c r="KR33" s="326"/>
      <c r="KS33" s="334">
        <v>0.05</v>
      </c>
      <c r="KT33" s="334">
        <v>0.05</v>
      </c>
      <c r="KU33" s="334">
        <v>0.05</v>
      </c>
      <c r="KV33" s="334">
        <v>-0.05</v>
      </c>
      <c r="KW33" s="334">
        <v>-0.05</v>
      </c>
      <c r="KX33" s="334">
        <v>-0.05</v>
      </c>
      <c r="KY33" s="539">
        <v>0.53300000000000003</v>
      </c>
      <c r="KZ33" s="335">
        <v>0.51050513587309199</v>
      </c>
      <c r="LA33" s="335">
        <v>0.38949486412690804</v>
      </c>
      <c r="LB33" s="335">
        <v>0.05</v>
      </c>
      <c r="LC33" s="335">
        <v>0.1</v>
      </c>
      <c r="LD33" s="335">
        <v>0.05</v>
      </c>
      <c r="LE33" s="336">
        <v>0.41050513587309201</v>
      </c>
      <c r="LF33" s="541">
        <v>0.877</v>
      </c>
      <c r="LG33" s="334">
        <v>0.85</v>
      </c>
      <c r="LH33" s="334">
        <v>0.15</v>
      </c>
      <c r="LI33" s="567">
        <v>10</v>
      </c>
      <c r="LJ33" s="171">
        <v>6</v>
      </c>
      <c r="LK33" s="171">
        <v>2</v>
      </c>
      <c r="LL33" s="172">
        <v>8</v>
      </c>
      <c r="LM33" s="548">
        <v>1</v>
      </c>
      <c r="LN33" s="175">
        <v>0.8</v>
      </c>
      <c r="LO33" s="341">
        <v>0.2</v>
      </c>
      <c r="LP33" s="1046">
        <v>1</v>
      </c>
      <c r="LQ33" s="978">
        <v>0.6</v>
      </c>
      <c r="LR33" s="978">
        <v>0.25</v>
      </c>
      <c r="LS33" s="1003">
        <v>0.15</v>
      </c>
      <c r="LT33" s="548">
        <v>0.16</v>
      </c>
      <c r="LU33" s="354">
        <v>-0.1</v>
      </c>
      <c r="LV33" s="354">
        <v>-0.1</v>
      </c>
      <c r="LW33" s="354">
        <v>-0.1</v>
      </c>
      <c r="LX33" s="549">
        <v>18250</v>
      </c>
      <c r="LY33" s="633">
        <v>38660</v>
      </c>
      <c r="LZ33" s="551">
        <v>579300</v>
      </c>
      <c r="MA33" s="548">
        <v>0.63</v>
      </c>
      <c r="MB33" s="354">
        <v>0.75</v>
      </c>
      <c r="MC33" s="175">
        <v>0.55000000000000004</v>
      </c>
      <c r="MD33" s="175">
        <v>0.1</v>
      </c>
      <c r="ME33" s="341">
        <v>0.35</v>
      </c>
      <c r="MF33" s="547">
        <v>0.72</v>
      </c>
      <c r="MG33" s="177">
        <v>0.8</v>
      </c>
      <c r="MH33" s="177">
        <v>0.6</v>
      </c>
      <c r="MI33" s="177">
        <v>0.1</v>
      </c>
      <c r="MJ33" s="338">
        <v>0.3</v>
      </c>
      <c r="MK33" s="552">
        <v>0</v>
      </c>
      <c r="ML33" s="179">
        <v>1.9</v>
      </c>
      <c r="MM33" s="180">
        <v>2.1</v>
      </c>
    </row>
    <row r="34" spans="1:351" x14ac:dyDescent="0.2">
      <c r="A34" s="268">
        <v>43282</v>
      </c>
      <c r="B34" s="855">
        <v>7</v>
      </c>
      <c r="C34" s="855">
        <v>2018</v>
      </c>
      <c r="D34" s="500">
        <v>7441</v>
      </c>
      <c r="E34" s="672">
        <v>1495</v>
      </c>
      <c r="F34" s="672">
        <v>886</v>
      </c>
      <c r="G34" s="672">
        <v>3046</v>
      </c>
      <c r="H34" s="674">
        <v>2014</v>
      </c>
      <c r="I34" s="672">
        <v>1831</v>
      </c>
      <c r="J34" s="671">
        <v>3</v>
      </c>
      <c r="K34" s="672">
        <v>3</v>
      </c>
      <c r="L34" s="504">
        <v>6</v>
      </c>
      <c r="M34" s="505">
        <v>8.063432334363661E-4</v>
      </c>
      <c r="N34" s="505">
        <v>1.01810127032099E-3</v>
      </c>
      <c r="O34" s="506">
        <v>1E-3</v>
      </c>
      <c r="P34" s="506">
        <v>5.0000000000000001E-4</v>
      </c>
      <c r="Q34" s="507">
        <v>5.0000000000000001E-4</v>
      </c>
      <c r="R34" s="671">
        <v>1</v>
      </c>
      <c r="S34" s="509">
        <v>0.33333333333333331</v>
      </c>
      <c r="T34" s="510">
        <v>0.25</v>
      </c>
      <c r="U34" s="510">
        <v>0.15</v>
      </c>
      <c r="V34" s="572">
        <v>0.6</v>
      </c>
      <c r="W34" s="671">
        <v>3</v>
      </c>
      <c r="X34" s="509">
        <v>1</v>
      </c>
      <c r="Y34" s="511">
        <v>0.25</v>
      </c>
      <c r="Z34" s="511">
        <v>0.15</v>
      </c>
      <c r="AA34" s="512">
        <v>0.6</v>
      </c>
      <c r="AB34" s="511"/>
      <c r="AC34" s="511"/>
      <c r="AD34" s="513"/>
      <c r="AE34" s="514"/>
      <c r="AF34" s="515"/>
      <c r="AG34" s="514"/>
      <c r="AH34" s="514"/>
      <c r="AI34" s="515"/>
      <c r="AJ34" s="514"/>
      <c r="AK34" s="514"/>
      <c r="AL34" s="515"/>
      <c r="AM34" s="516">
        <v>0.249</v>
      </c>
      <c r="AN34" s="517">
        <v>0.751</v>
      </c>
      <c r="AO34" s="688">
        <v>0</v>
      </c>
      <c r="AP34" s="519"/>
      <c r="AQ34" s="519"/>
      <c r="AR34" s="519"/>
      <c r="AS34" s="117">
        <v>0.28000000000000003</v>
      </c>
      <c r="AT34" s="117">
        <v>0.12</v>
      </c>
      <c r="AU34" s="272">
        <v>0.12</v>
      </c>
      <c r="AV34" s="688">
        <v>0</v>
      </c>
      <c r="AW34" s="519"/>
      <c r="AX34" s="519"/>
      <c r="AY34" s="519">
        <v>0.22</v>
      </c>
      <c r="AZ34" s="271">
        <v>0.1</v>
      </c>
      <c r="BA34" s="272">
        <v>0.1</v>
      </c>
      <c r="BB34" s="518"/>
      <c r="BC34" s="693">
        <v>0</v>
      </c>
      <c r="BD34" s="520"/>
      <c r="BE34" s="273"/>
      <c r="BF34" s="273">
        <v>5.0000000000000001E-3</v>
      </c>
      <c r="BG34" s="273">
        <v>2.5999999999999999E-3</v>
      </c>
      <c r="BH34" s="273">
        <v>2.3999999999999998E-3</v>
      </c>
      <c r="BI34" s="274"/>
      <c r="BJ34" s="518"/>
      <c r="BK34" s="693">
        <v>0</v>
      </c>
      <c r="BL34" s="520"/>
      <c r="BM34" s="273">
        <v>4.0000000000000001E-3</v>
      </c>
      <c r="BN34" s="273">
        <v>2E-3</v>
      </c>
      <c r="BO34" s="274">
        <v>1E-3</v>
      </c>
      <c r="BP34" s="273"/>
      <c r="BQ34" s="1021"/>
      <c r="BR34" s="1097">
        <v>0.5</v>
      </c>
      <c r="BS34" s="1021">
        <v>5</v>
      </c>
      <c r="BT34" s="698">
        <v>4.9599999999999998E-2</v>
      </c>
      <c r="BU34" s="995">
        <v>4.3700000000000003E-2</v>
      </c>
      <c r="BV34" s="995">
        <v>2.9899999999999999E-2</v>
      </c>
      <c r="BW34" s="995">
        <v>3.6999999999999998E-2</v>
      </c>
      <c r="BX34" s="995">
        <v>5.5100000000000003E-2</v>
      </c>
      <c r="BY34" s="276">
        <v>0.04</v>
      </c>
      <c r="BZ34" s="276">
        <v>0.06</v>
      </c>
      <c r="CA34" s="815">
        <v>21</v>
      </c>
      <c r="CB34" s="816">
        <v>18</v>
      </c>
      <c r="CC34" s="816">
        <v>3</v>
      </c>
      <c r="CD34" s="987">
        <v>0.8571428571428571</v>
      </c>
      <c r="CE34" s="978">
        <v>0.2</v>
      </c>
      <c r="CF34" s="978">
        <v>0.2</v>
      </c>
      <c r="CG34" s="978">
        <v>0.6</v>
      </c>
      <c r="CH34" s="816">
        <v>6</v>
      </c>
      <c r="CI34" s="816">
        <v>4</v>
      </c>
      <c r="CJ34" s="988">
        <v>0.66666666666666663</v>
      </c>
      <c r="CK34" s="714"/>
      <c r="CL34" s="525">
        <v>0.8</v>
      </c>
      <c r="CM34" s="345">
        <v>0.2</v>
      </c>
      <c r="CN34" s="688">
        <v>2</v>
      </c>
      <c r="CO34" s="693">
        <v>2</v>
      </c>
      <c r="CP34" s="693">
        <v>134</v>
      </c>
      <c r="CQ34" s="568">
        <v>1.4925373134328358E-2</v>
      </c>
      <c r="CR34" s="278">
        <v>0.2</v>
      </c>
      <c r="CS34" s="278">
        <v>9.5000000000000001E-2</v>
      </c>
      <c r="CT34" s="278">
        <v>0.70500000000000007</v>
      </c>
      <c r="CU34" s="569">
        <v>1.4925373134328358E-2</v>
      </c>
      <c r="CV34" s="815"/>
      <c r="CW34" s="816">
        <v>16</v>
      </c>
      <c r="CX34" s="816"/>
      <c r="CY34" s="987"/>
      <c r="CZ34" s="987">
        <v>0.99099999999999999</v>
      </c>
      <c r="DA34" s="1003">
        <v>8.9999999999999993E-3</v>
      </c>
      <c r="DB34" s="636">
        <v>1</v>
      </c>
      <c r="DC34" s="557">
        <v>895000</v>
      </c>
      <c r="DD34" s="558">
        <v>900000</v>
      </c>
      <c r="DE34" s="348">
        <v>-5000</v>
      </c>
      <c r="DF34" s="348">
        <v>1500000</v>
      </c>
      <c r="DG34" s="348">
        <v>-500000</v>
      </c>
      <c r="DH34" s="559">
        <v>0</v>
      </c>
      <c r="DI34" s="560">
        <v>874000</v>
      </c>
      <c r="DJ34" s="561">
        <v>807000</v>
      </c>
      <c r="DK34" s="300">
        <v>8.302354399008674E-2</v>
      </c>
      <c r="DL34" s="300">
        <v>0.4</v>
      </c>
      <c r="DM34" s="300">
        <v>-0.2</v>
      </c>
      <c r="DN34" s="259">
        <v>-0.2</v>
      </c>
      <c r="DO34" s="1008"/>
      <c r="DP34" s="792">
        <v>0.05</v>
      </c>
      <c r="DQ34" s="978">
        <v>0.02</v>
      </c>
      <c r="DR34" s="978">
        <v>0.93</v>
      </c>
      <c r="DS34" s="665">
        <v>0</v>
      </c>
      <c r="DT34" s="259">
        <v>0.15</v>
      </c>
      <c r="DU34" s="259">
        <v>-0.2</v>
      </c>
      <c r="DV34" s="259">
        <v>-0.1</v>
      </c>
      <c r="DW34" s="296">
        <v>-0.1</v>
      </c>
      <c r="DX34" s="259">
        <v>-0.05</v>
      </c>
      <c r="DY34" s="259">
        <v>-0.05</v>
      </c>
      <c r="DZ34" s="668">
        <v>5.0999999999999997E-2</v>
      </c>
      <c r="EA34" s="259"/>
      <c r="EB34" s="688">
        <v>54</v>
      </c>
      <c r="EC34" s="298">
        <v>0.9</v>
      </c>
      <c r="ED34" s="298">
        <v>219.1</v>
      </c>
      <c r="EE34" s="668">
        <v>0.97</v>
      </c>
      <c r="EF34" s="885"/>
      <c r="EG34" s="885"/>
      <c r="EH34" s="568">
        <v>0.05</v>
      </c>
      <c r="EI34" s="568"/>
      <c r="EJ34" s="887">
        <v>0.95</v>
      </c>
      <c r="EK34" s="722">
        <v>1</v>
      </c>
      <c r="EL34" s="300">
        <v>0.05</v>
      </c>
      <c r="EM34" s="301">
        <v>0.95</v>
      </c>
      <c r="EN34" s="1046"/>
      <c r="EO34" s="1007">
        <v>8.9999999999999993E-3</v>
      </c>
      <c r="EP34" s="1007">
        <v>4.1000000000000002E-2</v>
      </c>
      <c r="EQ34" s="1041">
        <v>0.95</v>
      </c>
      <c r="ER34" s="303"/>
      <c r="ES34" s="527">
        <v>0.82499999999999996</v>
      </c>
      <c r="ET34" s="236">
        <v>0.78</v>
      </c>
      <c r="EU34" s="236">
        <v>0.08</v>
      </c>
      <c r="EV34" s="236">
        <v>0.04</v>
      </c>
      <c r="EW34" s="236">
        <v>0.1</v>
      </c>
      <c r="EX34" s="528">
        <v>0.84299999999999997</v>
      </c>
      <c r="EY34" s="528">
        <v>0.72699999999999998</v>
      </c>
      <c r="EZ34" s="528">
        <v>0.79100000000000004</v>
      </c>
      <c r="FA34" s="528">
        <v>0.874</v>
      </c>
      <c r="FB34" s="528">
        <v>0.91</v>
      </c>
      <c r="FC34" s="529">
        <v>0.80300000000000005</v>
      </c>
      <c r="FD34" s="307">
        <v>0.77</v>
      </c>
      <c r="FE34" s="308">
        <v>0.04</v>
      </c>
      <c r="FF34" s="308">
        <v>6.4000000000000001E-2</v>
      </c>
      <c r="FG34" s="308">
        <v>0.126</v>
      </c>
      <c r="FH34" s="530">
        <v>0.877</v>
      </c>
      <c r="FI34" s="530">
        <v>0.85099999999999998</v>
      </c>
      <c r="FJ34" s="530">
        <v>0.71</v>
      </c>
      <c r="FK34" s="307">
        <v>0.65</v>
      </c>
      <c r="FL34" s="308">
        <v>0.1</v>
      </c>
      <c r="FM34" s="308">
        <v>0.124</v>
      </c>
      <c r="FN34" s="308">
        <v>0.126</v>
      </c>
      <c r="FO34" s="527">
        <v>0.65100000000000002</v>
      </c>
      <c r="FP34" s="303">
        <v>0.63300000000000001</v>
      </c>
      <c r="FQ34" s="303">
        <v>9.6000000000000002E-2</v>
      </c>
      <c r="FR34" s="303">
        <v>0.11799999999999999</v>
      </c>
      <c r="FS34" s="303">
        <v>0.153</v>
      </c>
      <c r="FT34" s="528">
        <v>0.64900000000000002</v>
      </c>
      <c r="FU34" s="303">
        <v>0.6</v>
      </c>
      <c r="FV34" s="303">
        <v>0.1</v>
      </c>
      <c r="FW34" s="303">
        <v>0.2</v>
      </c>
      <c r="FX34" s="236">
        <v>0.1</v>
      </c>
      <c r="FY34" s="528">
        <v>0.47499999999999998</v>
      </c>
      <c r="FZ34" s="236">
        <v>0.64900000000000002</v>
      </c>
      <c r="GA34" s="303">
        <v>7.0000000000000007E-2</v>
      </c>
      <c r="GB34" s="303">
        <v>6.0999999999999999E-2</v>
      </c>
      <c r="GC34" s="303">
        <v>0.22</v>
      </c>
      <c r="GD34" s="528">
        <v>0.83799999999999997</v>
      </c>
      <c r="GE34" s="303">
        <v>0.625</v>
      </c>
      <c r="GF34" s="303">
        <v>0.125</v>
      </c>
      <c r="GG34" s="303">
        <v>0.125</v>
      </c>
      <c r="GH34" s="303">
        <v>0.125</v>
      </c>
      <c r="GI34" s="528">
        <v>0.73899999999999999</v>
      </c>
      <c r="GJ34" s="309">
        <v>0.94399999999999995</v>
      </c>
      <c r="GK34" s="352"/>
      <c r="GL34" s="352"/>
      <c r="GM34" s="310">
        <v>0.9</v>
      </c>
      <c r="GN34" s="310">
        <v>0.1</v>
      </c>
      <c r="GO34" s="310">
        <v>1</v>
      </c>
      <c r="GP34" s="352"/>
      <c r="GQ34" s="352"/>
      <c r="GR34" s="790">
        <v>169</v>
      </c>
      <c r="GS34" s="791">
        <v>290</v>
      </c>
      <c r="GT34" s="1033">
        <v>0.58275862068965523</v>
      </c>
      <c r="GU34" s="564">
        <v>157</v>
      </c>
      <c r="GV34" s="564">
        <v>294</v>
      </c>
      <c r="GW34" s="324">
        <v>0.53401360544217691</v>
      </c>
      <c r="GX34" s="528">
        <v>0.7</v>
      </c>
      <c r="GY34" s="531">
        <v>0.3</v>
      </c>
      <c r="GZ34" s="803">
        <v>16</v>
      </c>
      <c r="HA34" s="804">
        <v>72</v>
      </c>
      <c r="HB34" s="1033">
        <v>0.18181818181818182</v>
      </c>
      <c r="HC34" s="530">
        <v>0.28000000000000003</v>
      </c>
      <c r="HD34" s="530">
        <v>0.72</v>
      </c>
      <c r="HE34" s="532">
        <v>14</v>
      </c>
      <c r="HF34" s="532">
        <v>89</v>
      </c>
      <c r="HG34" s="563">
        <v>0.15730337078651685</v>
      </c>
      <c r="HH34" s="532">
        <v>3</v>
      </c>
      <c r="HI34" s="537">
        <v>0.18478260869565216</v>
      </c>
      <c r="HJ34" s="803"/>
      <c r="HK34" s="804"/>
      <c r="HL34" s="805" t="s">
        <v>466</v>
      </c>
      <c r="HM34" s="534">
        <v>7</v>
      </c>
      <c r="HN34" s="534">
        <v>85</v>
      </c>
      <c r="HO34" s="320">
        <v>8.2352941176470587E-2</v>
      </c>
      <c r="HP34" s="528">
        <v>7.0000000000000104E-2</v>
      </c>
      <c r="HQ34" s="528">
        <v>0.92999999999999994</v>
      </c>
      <c r="HR34" s="565">
        <v>0.12080536912751678</v>
      </c>
      <c r="HS34" s="733">
        <v>18</v>
      </c>
      <c r="HT34" s="733">
        <v>149</v>
      </c>
      <c r="HU34" s="622">
        <v>0.1376</v>
      </c>
      <c r="HV34" s="622">
        <v>0.86240000000000006</v>
      </c>
      <c r="HW34" s="566">
        <v>6.7226890756302518E-2</v>
      </c>
      <c r="HX34" s="564">
        <v>8</v>
      </c>
      <c r="HY34" s="564">
        <v>119</v>
      </c>
      <c r="HZ34" s="624">
        <v>7.8799999999999995E-2</v>
      </c>
      <c r="IA34" s="867">
        <v>0.92120000000000002</v>
      </c>
      <c r="IB34" s="565">
        <v>1.7857142857142856E-2</v>
      </c>
      <c r="IC34" s="733">
        <v>1</v>
      </c>
      <c r="ID34" s="733">
        <v>56</v>
      </c>
      <c r="IE34" s="530">
        <v>4.4545454545999993E-2</v>
      </c>
      <c r="IF34" s="537">
        <v>0.95545454545399999</v>
      </c>
      <c r="IG34" s="566">
        <v>0.11585365853658537</v>
      </c>
      <c r="IH34" s="564">
        <v>19</v>
      </c>
      <c r="II34" s="564">
        <v>164</v>
      </c>
      <c r="IJ34" s="528">
        <v>7.8799999999999995E-2</v>
      </c>
      <c r="IK34" s="528">
        <v>0.92120000000000002</v>
      </c>
      <c r="IL34" s="566">
        <v>0.11224489795918367</v>
      </c>
      <c r="IM34" s="564">
        <v>11</v>
      </c>
      <c r="IN34" s="564">
        <v>98</v>
      </c>
      <c r="IO34" s="528">
        <v>7.8799999999999995E-2</v>
      </c>
      <c r="IP34" s="528">
        <v>0.92120000000000002</v>
      </c>
      <c r="IQ34" s="565">
        <v>2.6737967914438502E-2</v>
      </c>
      <c r="IR34" s="733">
        <v>10</v>
      </c>
      <c r="IS34" s="733">
        <v>374</v>
      </c>
      <c r="IT34" s="562">
        <v>2.620967741935484E-2</v>
      </c>
      <c r="IU34" s="733">
        <v>13</v>
      </c>
      <c r="IV34" s="733">
        <v>496</v>
      </c>
      <c r="IW34" s="530">
        <v>0.03</v>
      </c>
      <c r="IX34" s="530">
        <v>0.97</v>
      </c>
      <c r="IY34" s="566">
        <v>0.14285714285714285</v>
      </c>
      <c r="IZ34" s="564">
        <v>5</v>
      </c>
      <c r="JA34" s="564">
        <v>35</v>
      </c>
      <c r="JB34" s="528">
        <v>4.7600000000000003E-2</v>
      </c>
      <c r="JC34" s="528">
        <v>0.95240000000000002</v>
      </c>
      <c r="JD34" s="527"/>
      <c r="JE34" s="528"/>
      <c r="JF34" s="528"/>
      <c r="JG34" s="528"/>
      <c r="JH34" s="531"/>
      <c r="JI34" s="538">
        <v>0</v>
      </c>
      <c r="JJ34" s="326">
        <v>3</v>
      </c>
      <c r="JK34" s="326">
        <v>3</v>
      </c>
      <c r="JL34" s="326">
        <v>2</v>
      </c>
      <c r="JM34" s="1079">
        <v>3.5900000000000001E-2</v>
      </c>
      <c r="JN34" s="918">
        <v>0.04</v>
      </c>
      <c r="JO34" s="918">
        <v>0.04</v>
      </c>
      <c r="JP34" s="759" t="e">
        <v>#N/A</v>
      </c>
      <c r="JQ34" s="330">
        <v>0.8</v>
      </c>
      <c r="JR34" s="760">
        <v>0.2</v>
      </c>
      <c r="JS34" s="724">
        <v>-0.21406201412642709</v>
      </c>
      <c r="JT34" s="635">
        <v>-19275</v>
      </c>
      <c r="JU34" s="635">
        <v>90044</v>
      </c>
      <c r="JV34" s="911">
        <v>1.0080977078405757E-2</v>
      </c>
      <c r="JW34" s="635">
        <v>17023</v>
      </c>
      <c r="JX34" s="635">
        <v>1688626</v>
      </c>
      <c r="JY34" s="329">
        <v>1.1000000000000001</v>
      </c>
      <c r="JZ34" s="329">
        <v>0.1</v>
      </c>
      <c r="KA34" s="329">
        <v>-6.1</v>
      </c>
      <c r="KB34" s="331">
        <v>-0.1</v>
      </c>
      <c r="KC34" s="332">
        <v>0.85399999999999998</v>
      </c>
      <c r="KD34" s="330">
        <v>0.78051865907653384</v>
      </c>
      <c r="KE34" s="330">
        <v>0.2694813409234661</v>
      </c>
      <c r="KF34" s="330">
        <v>0.05</v>
      </c>
      <c r="KG34" s="333">
        <v>0.68051865907653386</v>
      </c>
      <c r="KH34" s="539">
        <v>0.374</v>
      </c>
      <c r="KI34" s="335">
        <v>0.32</v>
      </c>
      <c r="KJ34" s="329">
        <v>0.73</v>
      </c>
      <c r="KK34" s="329">
        <v>0.05</v>
      </c>
      <c r="KL34" s="331">
        <v>0.22</v>
      </c>
      <c r="KM34" s="541">
        <v>-1.89E-2</v>
      </c>
      <c r="KN34" s="326"/>
      <c r="KO34" s="326"/>
      <c r="KP34" s="334">
        <v>-1.2E-2</v>
      </c>
      <c r="KQ34" s="326"/>
      <c r="KR34" s="326"/>
      <c r="KS34" s="334">
        <v>0.05</v>
      </c>
      <c r="KT34" s="334">
        <v>0.05</v>
      </c>
      <c r="KU34" s="334">
        <v>0.05</v>
      </c>
      <c r="KV34" s="334">
        <v>-0.05</v>
      </c>
      <c r="KW34" s="334">
        <v>-0.05</v>
      </c>
      <c r="KX34" s="334">
        <v>-0.05</v>
      </c>
      <c r="KY34" s="539">
        <v>0.46500000000000002</v>
      </c>
      <c r="KZ34" s="335">
        <v>0.45120176018315716</v>
      </c>
      <c r="LA34" s="335">
        <v>0.44879823981684286</v>
      </c>
      <c r="LB34" s="335">
        <v>0.05</v>
      </c>
      <c r="LC34" s="335">
        <v>0.1</v>
      </c>
      <c r="LD34" s="335">
        <v>0.05</v>
      </c>
      <c r="LE34" s="336">
        <v>0.35120176018315719</v>
      </c>
      <c r="LF34" s="541">
        <v>0.86899999999999999</v>
      </c>
      <c r="LG34" s="334">
        <v>0.85</v>
      </c>
      <c r="LH34" s="334">
        <v>0.15</v>
      </c>
      <c r="LI34" s="543"/>
      <c r="LJ34" s="171">
        <v>6</v>
      </c>
      <c r="LK34" s="171">
        <v>2</v>
      </c>
      <c r="LL34" s="172">
        <v>8</v>
      </c>
      <c r="LM34" s="631"/>
      <c r="LN34" s="175">
        <v>0.8</v>
      </c>
      <c r="LO34" s="341">
        <v>0.2</v>
      </c>
      <c r="LP34" s="1046"/>
      <c r="LQ34" s="978">
        <v>0.6</v>
      </c>
      <c r="LR34" s="978">
        <v>0.25</v>
      </c>
      <c r="LS34" s="1003">
        <v>0.15</v>
      </c>
      <c r="LT34" s="631"/>
      <c r="LU34" s="259">
        <v>-0.1</v>
      </c>
      <c r="LV34" s="259">
        <v>-0.1</v>
      </c>
      <c r="LW34" s="259">
        <v>-0.1</v>
      </c>
      <c r="LX34" s="632"/>
      <c r="LY34" s="633">
        <v>43626</v>
      </c>
      <c r="LZ34" s="551">
        <v>574334</v>
      </c>
      <c r="MA34" s="631"/>
      <c r="MB34" s="354">
        <v>0.75</v>
      </c>
      <c r="MC34" s="175">
        <v>0.55000000000000004</v>
      </c>
      <c r="MD34" s="175">
        <v>0.1</v>
      </c>
      <c r="ME34" s="341">
        <v>0.35</v>
      </c>
      <c r="MF34" s="259"/>
      <c r="MG34" s="177">
        <v>0.8</v>
      </c>
      <c r="MH34" s="177">
        <v>0.6</v>
      </c>
      <c r="MI34" s="177">
        <v>0.1</v>
      </c>
      <c r="MJ34" s="338">
        <v>0.3</v>
      </c>
      <c r="MK34" s="634"/>
      <c r="ML34" s="179">
        <v>1.9</v>
      </c>
      <c r="MM34" s="180">
        <v>2.1</v>
      </c>
    </row>
    <row r="35" spans="1:351" x14ac:dyDescent="0.2">
      <c r="A35" s="268">
        <v>43313</v>
      </c>
      <c r="B35" s="855">
        <v>8</v>
      </c>
      <c r="C35" s="855">
        <v>2018</v>
      </c>
      <c r="D35" s="500">
        <v>8120</v>
      </c>
      <c r="E35" s="672">
        <v>1638</v>
      </c>
      <c r="F35" s="672">
        <v>955</v>
      </c>
      <c r="G35" s="672">
        <v>3184</v>
      </c>
      <c r="H35" s="674">
        <v>2343</v>
      </c>
      <c r="I35" s="672">
        <v>1815</v>
      </c>
      <c r="J35" s="671">
        <v>4</v>
      </c>
      <c r="K35" s="672">
        <v>6</v>
      </c>
      <c r="L35" s="504">
        <v>10</v>
      </c>
      <c r="M35" s="505">
        <v>1.2315270935960591E-3</v>
      </c>
      <c r="N35" s="505">
        <v>1.01810127032099E-3</v>
      </c>
      <c r="O35" s="506">
        <v>1E-3</v>
      </c>
      <c r="P35" s="506">
        <v>5.0000000000000001E-4</v>
      </c>
      <c r="Q35" s="507">
        <v>5.0000000000000001E-4</v>
      </c>
      <c r="R35" s="671">
        <v>3</v>
      </c>
      <c r="S35" s="509">
        <v>0.75</v>
      </c>
      <c r="T35" s="510">
        <v>0.25</v>
      </c>
      <c r="U35" s="510">
        <v>0.15</v>
      </c>
      <c r="V35" s="572">
        <v>0.6</v>
      </c>
      <c r="W35" s="671">
        <v>4</v>
      </c>
      <c r="X35" s="509">
        <v>0.66666666666666663</v>
      </c>
      <c r="Y35" s="511">
        <v>0.25</v>
      </c>
      <c r="Z35" s="511">
        <v>0.15</v>
      </c>
      <c r="AA35" s="512">
        <v>0.6</v>
      </c>
      <c r="AB35" s="511"/>
      <c r="AC35" s="511"/>
      <c r="AD35" s="513"/>
      <c r="AE35" s="514"/>
      <c r="AF35" s="515"/>
      <c r="AG35" s="514"/>
      <c r="AH35" s="514"/>
      <c r="AI35" s="515"/>
      <c r="AJ35" s="514"/>
      <c r="AK35" s="514"/>
      <c r="AL35" s="515"/>
      <c r="AM35" s="516">
        <v>0.33200000000000002</v>
      </c>
      <c r="AN35" s="517">
        <v>0.66799999999999993</v>
      </c>
      <c r="AO35" s="688">
        <v>0</v>
      </c>
      <c r="AP35" s="519"/>
      <c r="AQ35" s="519"/>
      <c r="AR35" s="519"/>
      <c r="AS35" s="117">
        <v>0.28000000000000003</v>
      </c>
      <c r="AT35" s="117">
        <v>0.12</v>
      </c>
      <c r="AU35" s="272">
        <v>0.12</v>
      </c>
      <c r="AV35" s="688">
        <v>0</v>
      </c>
      <c r="AW35" s="519"/>
      <c r="AX35" s="519"/>
      <c r="AY35" s="519">
        <v>0.22</v>
      </c>
      <c r="AZ35" s="271">
        <v>0.1</v>
      </c>
      <c r="BA35" s="272">
        <v>0.1</v>
      </c>
      <c r="BB35" s="518"/>
      <c r="BC35" s="693">
        <v>0</v>
      </c>
      <c r="BD35" s="520"/>
      <c r="BE35" s="273"/>
      <c r="BF35" s="273">
        <v>5.0000000000000001E-3</v>
      </c>
      <c r="BG35" s="273">
        <v>2.5999999999999999E-3</v>
      </c>
      <c r="BH35" s="273">
        <v>2.3999999999999998E-3</v>
      </c>
      <c r="BI35" s="274"/>
      <c r="BJ35" s="518"/>
      <c r="BK35" s="693">
        <v>1</v>
      </c>
      <c r="BL35" s="520"/>
      <c r="BM35" s="273">
        <v>4.0000000000000001E-3</v>
      </c>
      <c r="BN35" s="273">
        <v>2E-3</v>
      </c>
      <c r="BO35" s="274">
        <v>1E-3</v>
      </c>
      <c r="BP35" s="273"/>
      <c r="BQ35" s="1021"/>
      <c r="BR35" s="1097">
        <v>0.5</v>
      </c>
      <c r="BS35" s="1021">
        <v>5</v>
      </c>
      <c r="BT35" s="698">
        <v>4.8800000000000003E-2</v>
      </c>
      <c r="BU35" s="995">
        <v>4.5400000000000003E-2</v>
      </c>
      <c r="BV35" s="995">
        <v>3.1899999999999998E-2</v>
      </c>
      <c r="BW35" s="995">
        <v>2.4500000000000001E-2</v>
      </c>
      <c r="BX35" s="995">
        <v>6.5299999999999997E-2</v>
      </c>
      <c r="BY35" s="276">
        <v>0.04</v>
      </c>
      <c r="BZ35" s="277">
        <v>0.06</v>
      </c>
      <c r="CA35" s="815">
        <v>21</v>
      </c>
      <c r="CB35" s="816">
        <v>17</v>
      </c>
      <c r="CC35" s="816">
        <v>4</v>
      </c>
      <c r="CD35" s="987">
        <v>0.80952380952380953</v>
      </c>
      <c r="CE35" s="978">
        <v>0.2</v>
      </c>
      <c r="CF35" s="978">
        <v>0.2</v>
      </c>
      <c r="CG35" s="978">
        <v>0.6</v>
      </c>
      <c r="CH35" s="816">
        <v>5</v>
      </c>
      <c r="CI35" s="816">
        <v>4</v>
      </c>
      <c r="CJ35" s="988">
        <v>0.8</v>
      </c>
      <c r="CK35" s="699"/>
      <c r="CL35" s="525">
        <v>0.8</v>
      </c>
      <c r="CM35" s="345">
        <v>0.2</v>
      </c>
      <c r="CN35" s="518"/>
      <c r="CO35" s="519"/>
      <c r="CP35" s="519"/>
      <c r="CQ35" s="478"/>
      <c r="CR35" s="295">
        <v>0.27500000000000002</v>
      </c>
      <c r="CS35" s="295">
        <v>9.5000000000000001E-2</v>
      </c>
      <c r="CT35" s="295">
        <v>0.63</v>
      </c>
      <c r="CU35" s="526"/>
      <c r="CV35" s="815"/>
      <c r="CW35" s="816">
        <v>12</v>
      </c>
      <c r="CX35" s="816"/>
      <c r="CY35" s="987"/>
      <c r="CZ35" s="987">
        <v>0.99099999999999999</v>
      </c>
      <c r="DA35" s="1003">
        <v>8.9999999999999993E-3</v>
      </c>
      <c r="DB35" s="636">
        <v>1</v>
      </c>
      <c r="DC35" s="557">
        <v>673000</v>
      </c>
      <c r="DD35" s="558">
        <v>650000</v>
      </c>
      <c r="DE35" s="348">
        <v>23000</v>
      </c>
      <c r="DF35" s="348">
        <v>1500000</v>
      </c>
      <c r="DG35" s="348">
        <v>-500000</v>
      </c>
      <c r="DH35" s="559">
        <v>0</v>
      </c>
      <c r="DI35" s="560">
        <v>1389000</v>
      </c>
      <c r="DJ35" s="561">
        <v>1215000</v>
      </c>
      <c r="DK35" s="300">
        <v>0.14320987654320988</v>
      </c>
      <c r="DL35" s="300">
        <v>0.4</v>
      </c>
      <c r="DM35" s="300">
        <v>-0.2</v>
      </c>
      <c r="DN35" s="259">
        <v>-0.2</v>
      </c>
      <c r="DO35" s="1008"/>
      <c r="DP35" s="792">
        <v>0.05</v>
      </c>
      <c r="DQ35" s="978">
        <v>0.02</v>
      </c>
      <c r="DR35" s="978">
        <v>0.93</v>
      </c>
      <c r="DS35" s="665">
        <v>1.2999999999999999E-2</v>
      </c>
      <c r="DT35" s="259">
        <v>0.15</v>
      </c>
      <c r="DU35" s="259">
        <v>-0.2</v>
      </c>
      <c r="DV35" s="259">
        <v>-0.1</v>
      </c>
      <c r="DW35" s="296">
        <v>-0.1</v>
      </c>
      <c r="DX35" s="259">
        <v>-0.05</v>
      </c>
      <c r="DY35" s="259">
        <v>-0.05</v>
      </c>
      <c r="DZ35" s="668">
        <v>6.0999999999999999E-2</v>
      </c>
      <c r="EA35" s="259"/>
      <c r="EB35" s="688">
        <v>91</v>
      </c>
      <c r="EC35" s="298">
        <v>0.9</v>
      </c>
      <c r="ED35" s="298">
        <v>219.1</v>
      </c>
      <c r="EE35" s="668">
        <v>0.97699999999999998</v>
      </c>
      <c r="EF35" s="885"/>
      <c r="EG35" s="885"/>
      <c r="EH35" s="568">
        <v>0.05</v>
      </c>
      <c r="EI35" s="568"/>
      <c r="EJ35" s="887">
        <v>0.95</v>
      </c>
      <c r="EK35" s="722">
        <v>1</v>
      </c>
      <c r="EL35" s="300">
        <v>0.05</v>
      </c>
      <c r="EM35" s="301">
        <v>0.95</v>
      </c>
      <c r="EN35" s="1046"/>
      <c r="EO35" s="1007">
        <v>8.9999999999999993E-3</v>
      </c>
      <c r="EP35" s="1007">
        <v>4.1000000000000002E-2</v>
      </c>
      <c r="EQ35" s="1041">
        <v>0.95</v>
      </c>
      <c r="ER35" s="303"/>
      <c r="ES35" s="527">
        <v>0.83499999999999996</v>
      </c>
      <c r="ET35" s="236">
        <v>0.78</v>
      </c>
      <c r="EU35" s="236">
        <v>0.08</v>
      </c>
      <c r="EV35" s="236">
        <v>0.04</v>
      </c>
      <c r="EW35" s="236">
        <v>0.1</v>
      </c>
      <c r="EX35" s="528">
        <v>0.98799999999999999</v>
      </c>
      <c r="EY35" s="528">
        <v>0.73899999999999999</v>
      </c>
      <c r="EZ35" s="528">
        <v>0.77600000000000002</v>
      </c>
      <c r="FA35" s="528">
        <v>0.88500000000000001</v>
      </c>
      <c r="FB35" s="528">
        <v>0.91100000000000003</v>
      </c>
      <c r="FC35" s="529">
        <v>0.81699999999999995</v>
      </c>
      <c r="FD35" s="307">
        <v>0.77</v>
      </c>
      <c r="FE35" s="308">
        <v>0.04</v>
      </c>
      <c r="FF35" s="308">
        <v>6.4000000000000001E-2</v>
      </c>
      <c r="FG35" s="308">
        <v>0.126</v>
      </c>
      <c r="FH35" s="530">
        <v>0.86399999999999999</v>
      </c>
      <c r="FI35" s="530">
        <v>0.83799999999999997</v>
      </c>
      <c r="FJ35" s="530">
        <v>0.76400000000000001</v>
      </c>
      <c r="FK35" s="307">
        <v>0.65</v>
      </c>
      <c r="FL35" s="308">
        <v>0.1</v>
      </c>
      <c r="FM35" s="308">
        <v>0.124</v>
      </c>
      <c r="FN35" s="308">
        <v>0.126</v>
      </c>
      <c r="FO35" s="527">
        <v>0.69299999999999995</v>
      </c>
      <c r="FP35" s="303">
        <v>0.63300000000000001</v>
      </c>
      <c r="FQ35" s="303">
        <v>9.6000000000000002E-2</v>
      </c>
      <c r="FR35" s="303">
        <v>0.11799999999999999</v>
      </c>
      <c r="FS35" s="303">
        <v>0.153</v>
      </c>
      <c r="FT35" s="528">
        <v>0.63900000000000001</v>
      </c>
      <c r="FU35" s="303">
        <v>0.6</v>
      </c>
      <c r="FV35" s="303">
        <v>0.1</v>
      </c>
      <c r="FW35" s="303">
        <v>0.2</v>
      </c>
      <c r="FX35" s="236">
        <v>0.1</v>
      </c>
      <c r="FY35" s="528">
        <v>0.57099999999999995</v>
      </c>
      <c r="FZ35" s="236">
        <v>0.64900000000000002</v>
      </c>
      <c r="GA35" s="303">
        <v>7.0000000000000007E-2</v>
      </c>
      <c r="GB35" s="303">
        <v>6.0999999999999999E-2</v>
      </c>
      <c r="GC35" s="303">
        <v>0.22</v>
      </c>
      <c r="GD35" s="528">
        <v>0.82</v>
      </c>
      <c r="GE35" s="303">
        <v>0.625</v>
      </c>
      <c r="GF35" s="303">
        <v>0.125</v>
      </c>
      <c r="GG35" s="303">
        <v>0.125</v>
      </c>
      <c r="GH35" s="303">
        <v>0.125</v>
      </c>
      <c r="GI35" s="528">
        <v>0.80300000000000005</v>
      </c>
      <c r="GJ35" s="309">
        <v>0.94099999999999995</v>
      </c>
      <c r="GK35" s="352"/>
      <c r="GL35" s="352"/>
      <c r="GM35" s="310">
        <v>0.9</v>
      </c>
      <c r="GN35" s="310">
        <v>0.1</v>
      </c>
      <c r="GO35" s="310">
        <v>1</v>
      </c>
      <c r="GP35" s="352"/>
      <c r="GQ35" s="352"/>
      <c r="GR35" s="790">
        <v>188</v>
      </c>
      <c r="GS35" s="791">
        <v>315</v>
      </c>
      <c r="GT35" s="1033">
        <v>0.59682539682539681</v>
      </c>
      <c r="GU35" s="564">
        <v>168</v>
      </c>
      <c r="GV35" s="564">
        <v>325</v>
      </c>
      <c r="GW35" s="324">
        <v>0.51692307692307693</v>
      </c>
      <c r="GX35" s="528">
        <v>0.7</v>
      </c>
      <c r="GY35" s="531">
        <v>0.3</v>
      </c>
      <c r="GZ35" s="803">
        <v>19</v>
      </c>
      <c r="HA35" s="804">
        <v>86</v>
      </c>
      <c r="HB35" s="1033">
        <v>0.18095238095238095</v>
      </c>
      <c r="HC35" s="530">
        <v>0.3</v>
      </c>
      <c r="HD35" s="530">
        <v>0.7</v>
      </c>
      <c r="HE35" s="532">
        <v>19</v>
      </c>
      <c r="HF35" s="532">
        <v>103</v>
      </c>
      <c r="HG35" s="563">
        <v>0.18446601941747573</v>
      </c>
      <c r="HH35" s="532">
        <v>10</v>
      </c>
      <c r="HI35" s="537">
        <v>0.25663716814159293</v>
      </c>
      <c r="HJ35" s="803"/>
      <c r="HK35" s="804"/>
      <c r="HL35" s="805" t="s">
        <v>466</v>
      </c>
      <c r="HM35" s="534">
        <v>10</v>
      </c>
      <c r="HN35" s="534">
        <v>85</v>
      </c>
      <c r="HO35" s="320">
        <v>0.11764705882352941</v>
      </c>
      <c r="HP35" s="528">
        <v>8.0000000000000099E-2</v>
      </c>
      <c r="HQ35" s="528">
        <v>0.91999999999999993</v>
      </c>
      <c r="HR35" s="565">
        <v>0.13071895424836602</v>
      </c>
      <c r="HS35" s="733">
        <v>20</v>
      </c>
      <c r="HT35" s="733">
        <v>153</v>
      </c>
      <c r="HU35" s="622">
        <v>0.13039999999999999</v>
      </c>
      <c r="HV35" s="622">
        <v>0.86960000000000004</v>
      </c>
      <c r="HW35" s="566">
        <v>2.6490066225165563E-2</v>
      </c>
      <c r="HX35" s="564">
        <v>4</v>
      </c>
      <c r="HY35" s="564">
        <v>151</v>
      </c>
      <c r="HZ35" s="624">
        <v>7.5200000000000003E-2</v>
      </c>
      <c r="IA35" s="867">
        <v>0.92479999999999996</v>
      </c>
      <c r="IB35" s="565">
        <v>5.1724137931034482E-2</v>
      </c>
      <c r="IC35" s="733">
        <v>3</v>
      </c>
      <c r="ID35" s="733">
        <v>58</v>
      </c>
      <c r="IE35" s="530">
        <v>4.272727272799999E-2</v>
      </c>
      <c r="IF35" s="537">
        <v>0.95727272727199997</v>
      </c>
      <c r="IG35" s="566">
        <v>5.9459459459459463E-2</v>
      </c>
      <c r="IH35" s="564">
        <v>11</v>
      </c>
      <c r="II35" s="564">
        <v>185</v>
      </c>
      <c r="IJ35" s="528">
        <v>7.5200000000000003E-2</v>
      </c>
      <c r="IK35" s="528">
        <v>0.92479999999999996</v>
      </c>
      <c r="IL35" s="566">
        <v>0.10344827586206896</v>
      </c>
      <c r="IM35" s="564">
        <v>9</v>
      </c>
      <c r="IN35" s="564">
        <v>87</v>
      </c>
      <c r="IO35" s="528">
        <v>7.5200000000000003E-2</v>
      </c>
      <c r="IP35" s="528">
        <v>0.92479999999999996</v>
      </c>
      <c r="IQ35" s="565">
        <v>2.8888888888888888E-2</v>
      </c>
      <c r="IR35" s="733">
        <v>13</v>
      </c>
      <c r="IS35" s="733">
        <v>450</v>
      </c>
      <c r="IT35" s="562">
        <v>2.3219814241486069E-2</v>
      </c>
      <c r="IU35" s="733">
        <v>15</v>
      </c>
      <c r="IV35" s="733">
        <v>646</v>
      </c>
      <c r="IW35" s="530">
        <v>0.03</v>
      </c>
      <c r="IX35" s="530">
        <v>0.97</v>
      </c>
      <c r="IY35" s="566">
        <v>4.5454545454545456E-2</v>
      </c>
      <c r="IZ35" s="564">
        <v>2</v>
      </c>
      <c r="JA35" s="564">
        <v>44</v>
      </c>
      <c r="JB35" s="528">
        <v>4.5400000000000003E-2</v>
      </c>
      <c r="JC35" s="528">
        <v>0.9546</v>
      </c>
      <c r="JD35" s="527"/>
      <c r="JE35" s="528"/>
      <c r="JF35" s="528"/>
      <c r="JG35" s="528"/>
      <c r="JH35" s="531"/>
      <c r="JI35" s="538">
        <v>3</v>
      </c>
      <c r="JJ35" s="326">
        <v>3</v>
      </c>
      <c r="JK35" s="326">
        <v>3</v>
      </c>
      <c r="JL35" s="326">
        <v>2</v>
      </c>
      <c r="JM35" s="1079">
        <v>1.8599999999999998E-2</v>
      </c>
      <c r="JN35" s="918">
        <v>0.04</v>
      </c>
      <c r="JO35" s="918">
        <v>0.04</v>
      </c>
      <c r="JP35" s="759" t="e">
        <v>#N/A</v>
      </c>
      <c r="JQ35" s="330">
        <v>0.8</v>
      </c>
      <c r="JR35" s="760">
        <v>0.2</v>
      </c>
      <c r="JS35" s="724">
        <v>-0.20122047244094488</v>
      </c>
      <c r="JT35" s="635">
        <v>-30666</v>
      </c>
      <c r="JU35" s="635">
        <v>152400</v>
      </c>
      <c r="JV35" s="911">
        <v>-3.5651858996389543E-3</v>
      </c>
      <c r="JW35" s="635">
        <v>-7718</v>
      </c>
      <c r="JX35" s="635">
        <v>2164824</v>
      </c>
      <c r="JY35" s="329">
        <v>1.1000000000000001</v>
      </c>
      <c r="JZ35" s="329">
        <v>0.1</v>
      </c>
      <c r="KA35" s="329">
        <v>-6.1</v>
      </c>
      <c r="KB35" s="331">
        <v>-0.1</v>
      </c>
      <c r="KC35" s="332">
        <v>0.91900000000000004</v>
      </c>
      <c r="KD35" s="330">
        <v>0.9348513598987982</v>
      </c>
      <c r="KE35" s="330">
        <v>0.11514864010120174</v>
      </c>
      <c r="KF35" s="330">
        <v>0.05</v>
      </c>
      <c r="KG35" s="333">
        <v>0.83485135989879822</v>
      </c>
      <c r="KH35" s="539">
        <v>0.53500000000000003</v>
      </c>
      <c r="KI35" s="335">
        <v>0.45</v>
      </c>
      <c r="KJ35" s="329">
        <v>0.60000000000000009</v>
      </c>
      <c r="KK35" s="329">
        <v>0.05</v>
      </c>
      <c r="KL35" s="331">
        <v>0.35</v>
      </c>
      <c r="KM35" s="541">
        <v>-1.3599999999999999E-2</v>
      </c>
      <c r="KN35" s="326"/>
      <c r="KO35" s="326"/>
      <c r="KP35" s="334">
        <v>-3.3999999999999998E-3</v>
      </c>
      <c r="KQ35" s="326"/>
      <c r="KR35" s="326"/>
      <c r="KS35" s="334">
        <v>0.05</v>
      </c>
      <c r="KT35" s="334">
        <v>0.05</v>
      </c>
      <c r="KU35" s="334">
        <v>0.05</v>
      </c>
      <c r="KV35" s="334">
        <v>-0.05</v>
      </c>
      <c r="KW35" s="334">
        <v>-0.05</v>
      </c>
      <c r="KX35" s="334">
        <v>-0.05</v>
      </c>
      <c r="KY35" s="539">
        <v>0.432</v>
      </c>
      <c r="KZ35" s="335">
        <v>0.4112211578366205</v>
      </c>
      <c r="LA35" s="335">
        <v>0.48877884216337941</v>
      </c>
      <c r="LB35" s="335">
        <v>0.05</v>
      </c>
      <c r="LC35" s="335">
        <v>0.1</v>
      </c>
      <c r="LD35" s="335">
        <v>0.05</v>
      </c>
      <c r="LE35" s="336">
        <v>0.31122115783662052</v>
      </c>
      <c r="LF35" s="541">
        <v>0.875</v>
      </c>
      <c r="LG35" s="334">
        <v>0.85</v>
      </c>
      <c r="LH35" s="334">
        <v>0.15</v>
      </c>
      <c r="LI35" s="543"/>
      <c r="LJ35" s="171">
        <v>6</v>
      </c>
      <c r="LK35" s="171">
        <v>2</v>
      </c>
      <c r="LL35" s="172">
        <v>8</v>
      </c>
      <c r="LM35" s="631"/>
      <c r="LN35" s="175">
        <v>0.8</v>
      </c>
      <c r="LO35" s="341">
        <v>0.2</v>
      </c>
      <c r="LP35" s="1046"/>
      <c r="LQ35" s="978">
        <v>0.6</v>
      </c>
      <c r="LR35" s="978">
        <v>0.25</v>
      </c>
      <c r="LS35" s="1003">
        <v>0.15</v>
      </c>
      <c r="LT35" s="631"/>
      <c r="LU35" s="259">
        <v>-0.1</v>
      </c>
      <c r="LV35" s="259">
        <v>-0.1</v>
      </c>
      <c r="LW35" s="259">
        <v>-0.1</v>
      </c>
      <c r="LX35" s="632"/>
      <c r="LY35" s="633">
        <v>48592</v>
      </c>
      <c r="LZ35" s="551">
        <v>569368</v>
      </c>
      <c r="MA35" s="631"/>
      <c r="MB35" s="354">
        <v>0.75</v>
      </c>
      <c r="MC35" s="175">
        <v>0.55000000000000004</v>
      </c>
      <c r="MD35" s="175">
        <v>0.1</v>
      </c>
      <c r="ME35" s="341">
        <v>0.35</v>
      </c>
      <c r="MF35" s="259"/>
      <c r="MG35" s="177">
        <v>0.8</v>
      </c>
      <c r="MH35" s="177">
        <v>0.6</v>
      </c>
      <c r="MI35" s="177">
        <v>0.1</v>
      </c>
      <c r="MJ35" s="338">
        <v>0.3</v>
      </c>
      <c r="MK35" s="634"/>
      <c r="ML35" s="179">
        <v>1.9</v>
      </c>
      <c r="MM35" s="180">
        <v>2.1</v>
      </c>
    </row>
    <row r="36" spans="1:351" x14ac:dyDescent="0.2">
      <c r="A36" s="268">
        <v>43344</v>
      </c>
      <c r="B36" s="855">
        <v>9</v>
      </c>
      <c r="C36" s="855">
        <v>2018</v>
      </c>
      <c r="D36" s="500">
        <v>7063</v>
      </c>
      <c r="E36" s="672">
        <v>1219</v>
      </c>
      <c r="F36" s="672">
        <v>857</v>
      </c>
      <c r="G36" s="672">
        <v>2866</v>
      </c>
      <c r="H36" s="674">
        <v>2121</v>
      </c>
      <c r="I36" s="672">
        <v>1805</v>
      </c>
      <c r="J36" s="671">
        <v>0</v>
      </c>
      <c r="K36" s="672">
        <v>2</v>
      </c>
      <c r="L36" s="504">
        <v>2</v>
      </c>
      <c r="M36" s="505">
        <v>2.8316579357213649E-4</v>
      </c>
      <c r="N36" s="505">
        <v>1.01810127032099E-3</v>
      </c>
      <c r="O36" s="506">
        <v>1E-3</v>
      </c>
      <c r="P36" s="506">
        <v>5.0000000000000001E-4</v>
      </c>
      <c r="Q36" s="507">
        <v>5.0000000000000001E-4</v>
      </c>
      <c r="R36" s="671">
        <v>0</v>
      </c>
      <c r="S36" s="509">
        <v>1</v>
      </c>
      <c r="T36" s="510">
        <v>0.25</v>
      </c>
      <c r="U36" s="510">
        <v>0.15</v>
      </c>
      <c r="V36" s="572">
        <v>0.6</v>
      </c>
      <c r="W36" s="671">
        <v>2</v>
      </c>
      <c r="X36" s="509">
        <v>1</v>
      </c>
      <c r="Y36" s="511">
        <v>0.25</v>
      </c>
      <c r="Z36" s="511">
        <v>0.15</v>
      </c>
      <c r="AA36" s="512">
        <v>0.6</v>
      </c>
      <c r="AB36" s="511"/>
      <c r="AC36" s="511"/>
      <c r="AD36" s="513"/>
      <c r="AE36" s="514"/>
      <c r="AF36" s="515"/>
      <c r="AG36" s="514"/>
      <c r="AH36" s="514"/>
      <c r="AI36" s="515"/>
      <c r="AJ36" s="514"/>
      <c r="AK36" s="514"/>
      <c r="AL36" s="515"/>
      <c r="AM36" s="516">
        <v>0.41499999999999998</v>
      </c>
      <c r="AN36" s="517">
        <v>0.58499999999999996</v>
      </c>
      <c r="AO36" s="688">
        <v>0</v>
      </c>
      <c r="AP36" s="686">
        <v>0</v>
      </c>
      <c r="AQ36" s="686"/>
      <c r="AR36" s="691">
        <v>0</v>
      </c>
      <c r="AS36" s="117">
        <v>0.28000000000000003</v>
      </c>
      <c r="AT36" s="117">
        <v>0.12</v>
      </c>
      <c r="AU36" s="118">
        <v>0.12</v>
      </c>
      <c r="AV36" s="688">
        <v>0</v>
      </c>
      <c r="AW36" s="686">
        <v>0</v>
      </c>
      <c r="AX36" s="544">
        <v>0</v>
      </c>
      <c r="AY36" s="544">
        <v>0.22</v>
      </c>
      <c r="AZ36" s="120">
        <v>0.1</v>
      </c>
      <c r="BA36" s="121">
        <v>0.1</v>
      </c>
      <c r="BB36" s="695">
        <v>0</v>
      </c>
      <c r="BC36" s="693">
        <v>0</v>
      </c>
      <c r="BD36" s="694">
        <v>0</v>
      </c>
      <c r="BE36" s="276"/>
      <c r="BF36" s="276">
        <v>5.0000000000000001E-3</v>
      </c>
      <c r="BG36" s="276">
        <v>2.5999999999999999E-3</v>
      </c>
      <c r="BH36" s="276">
        <v>2.3999999999999998E-3</v>
      </c>
      <c r="BI36" s="277"/>
      <c r="BJ36" s="695">
        <v>1</v>
      </c>
      <c r="BK36" s="693">
        <v>0</v>
      </c>
      <c r="BL36" s="694">
        <v>5.54016620498615E-4</v>
      </c>
      <c r="BM36" s="159">
        <v>4.0000000000000001E-3</v>
      </c>
      <c r="BN36" s="159">
        <v>2E-3</v>
      </c>
      <c r="BO36" s="342">
        <v>1E-3</v>
      </c>
      <c r="BP36" s="159"/>
      <c r="BQ36" s="1023"/>
      <c r="BR36" s="1095">
        <v>0.5</v>
      </c>
      <c r="BS36" s="879">
        <v>5</v>
      </c>
      <c r="BT36" s="698">
        <v>4.7399999999999998E-2</v>
      </c>
      <c r="BU36" s="995">
        <v>4.7699999999999999E-2</v>
      </c>
      <c r="BV36" s="995">
        <v>3.3500000000000002E-2</v>
      </c>
      <c r="BW36" s="995">
        <v>3.3700000000000001E-2</v>
      </c>
      <c r="BX36" s="995">
        <v>6.5600000000000006E-2</v>
      </c>
      <c r="BY36" s="276">
        <v>0.04</v>
      </c>
      <c r="BZ36" s="277">
        <v>0.06</v>
      </c>
      <c r="CA36" s="815">
        <v>18</v>
      </c>
      <c r="CB36" s="816">
        <v>14</v>
      </c>
      <c r="CC36" s="816">
        <v>4</v>
      </c>
      <c r="CD36" s="987">
        <v>0.77777777777777779</v>
      </c>
      <c r="CE36" s="978">
        <v>0.2</v>
      </c>
      <c r="CF36" s="978">
        <v>0.2</v>
      </c>
      <c r="CG36" s="978">
        <v>0.6</v>
      </c>
      <c r="CH36" s="816">
        <v>4</v>
      </c>
      <c r="CI36" s="816">
        <v>4</v>
      </c>
      <c r="CJ36" s="988">
        <v>1</v>
      </c>
      <c r="CK36" s="699"/>
      <c r="CL36" s="525">
        <v>0.8</v>
      </c>
      <c r="CM36" s="345">
        <v>0.2</v>
      </c>
      <c r="CN36" s="518"/>
      <c r="CO36" s="519"/>
      <c r="CP36" s="519"/>
      <c r="CQ36" s="478"/>
      <c r="CR36" s="295">
        <v>0.35</v>
      </c>
      <c r="CS36" s="295">
        <v>9.5000000000000001E-2</v>
      </c>
      <c r="CT36" s="295">
        <v>0.55500000000000005</v>
      </c>
      <c r="CU36" s="526"/>
      <c r="CV36" s="815">
        <v>107</v>
      </c>
      <c r="CW36" s="816">
        <v>79</v>
      </c>
      <c r="CX36" s="816">
        <v>107</v>
      </c>
      <c r="CY36" s="987">
        <v>1</v>
      </c>
      <c r="CZ36" s="987">
        <v>0.99099999999999999</v>
      </c>
      <c r="DA36" s="1003">
        <v>8.9999999999999993E-3</v>
      </c>
      <c r="DB36" s="636">
        <v>1</v>
      </c>
      <c r="DC36" s="557">
        <v>388000</v>
      </c>
      <c r="DD36" s="558">
        <v>375000</v>
      </c>
      <c r="DE36" s="348">
        <v>13000</v>
      </c>
      <c r="DF36" s="348">
        <v>1500000</v>
      </c>
      <c r="DG36" s="348">
        <v>-500000</v>
      </c>
      <c r="DH36" s="559">
        <v>0</v>
      </c>
      <c r="DI36" s="560">
        <v>1626000</v>
      </c>
      <c r="DJ36" s="561">
        <v>1622000</v>
      </c>
      <c r="DK36" s="300">
        <v>2.4660912453760789E-3</v>
      </c>
      <c r="DL36" s="300">
        <v>0.4</v>
      </c>
      <c r="DM36" s="300">
        <v>-0.2</v>
      </c>
      <c r="DN36" s="259">
        <v>-0.2</v>
      </c>
      <c r="DO36" s="1008">
        <v>1</v>
      </c>
      <c r="DP36" s="792">
        <v>0.05</v>
      </c>
      <c r="DQ36" s="978">
        <v>0.02</v>
      </c>
      <c r="DR36" s="978">
        <v>0.93</v>
      </c>
      <c r="DS36" s="665">
        <v>6.0000000000000001E-3</v>
      </c>
      <c r="DT36" s="259">
        <v>0.15</v>
      </c>
      <c r="DU36" s="259">
        <v>-0.2</v>
      </c>
      <c r="DV36" s="259">
        <v>-0.1</v>
      </c>
      <c r="DW36" s="296">
        <v>-0.1</v>
      </c>
      <c r="DX36" s="259">
        <v>-0.05</v>
      </c>
      <c r="DY36" s="259">
        <v>-0.05</v>
      </c>
      <c r="DZ36" s="668">
        <v>8.2000000000000003E-2</v>
      </c>
      <c r="EA36" s="259"/>
      <c r="EB36" s="688">
        <v>90</v>
      </c>
      <c r="EC36" s="298">
        <v>0.9</v>
      </c>
      <c r="ED36" s="298">
        <v>219.1</v>
      </c>
      <c r="EE36" s="668">
        <v>0.92200000000000004</v>
      </c>
      <c r="EF36" s="885"/>
      <c r="EG36" s="885"/>
      <c r="EH36" s="568">
        <v>0.05</v>
      </c>
      <c r="EI36" s="568"/>
      <c r="EJ36" s="887">
        <v>0.95</v>
      </c>
      <c r="EK36" s="722">
        <v>1</v>
      </c>
      <c r="EL36" s="300">
        <v>0.05</v>
      </c>
      <c r="EM36" s="301">
        <v>0.95</v>
      </c>
      <c r="EN36" s="1046">
        <v>1</v>
      </c>
      <c r="EO36" s="1007">
        <v>8.9999999999999993E-3</v>
      </c>
      <c r="EP36" s="1007">
        <v>4.1000000000000002E-2</v>
      </c>
      <c r="EQ36" s="1041">
        <v>0.95</v>
      </c>
      <c r="ER36" s="303"/>
      <c r="ES36" s="527">
        <v>0.76600000000000001</v>
      </c>
      <c r="ET36" s="236">
        <v>0.78</v>
      </c>
      <c r="EU36" s="236">
        <v>0.08</v>
      </c>
      <c r="EV36" s="236">
        <v>0.04</v>
      </c>
      <c r="EW36" s="236">
        <v>0.1</v>
      </c>
      <c r="EX36" s="528">
        <v>0.84199999999999997</v>
      </c>
      <c r="EY36" s="528">
        <v>0.71199999999999997</v>
      </c>
      <c r="EZ36" s="528">
        <v>0.79600000000000004</v>
      </c>
      <c r="FA36" s="528">
        <v>0.80700000000000005</v>
      </c>
      <c r="FB36" s="528">
        <v>0.70099999999999996</v>
      </c>
      <c r="FC36" s="529">
        <v>0.81599999999999995</v>
      </c>
      <c r="FD36" s="307">
        <v>0.77</v>
      </c>
      <c r="FE36" s="308">
        <v>0.04</v>
      </c>
      <c r="FF36" s="308">
        <v>6.4000000000000001E-2</v>
      </c>
      <c r="FG36" s="308">
        <v>0.126</v>
      </c>
      <c r="FH36" s="530">
        <v>0.84499999999999997</v>
      </c>
      <c r="FI36" s="530">
        <v>0.871</v>
      </c>
      <c r="FJ36" s="530">
        <v>0.76300000000000001</v>
      </c>
      <c r="FK36" s="307">
        <v>0.65</v>
      </c>
      <c r="FL36" s="308">
        <v>0.1</v>
      </c>
      <c r="FM36" s="308">
        <v>0.124</v>
      </c>
      <c r="FN36" s="308">
        <v>0.126</v>
      </c>
      <c r="FO36" s="527">
        <v>0.65700000000000003</v>
      </c>
      <c r="FP36" s="303">
        <v>0.63300000000000001</v>
      </c>
      <c r="FQ36" s="303">
        <v>9.6000000000000002E-2</v>
      </c>
      <c r="FR36" s="303">
        <v>0.11799999999999999</v>
      </c>
      <c r="FS36" s="303">
        <v>0.153</v>
      </c>
      <c r="FT36" s="528">
        <v>0.57099999999999995</v>
      </c>
      <c r="FU36" s="303">
        <v>0.6</v>
      </c>
      <c r="FV36" s="303">
        <v>0.1</v>
      </c>
      <c r="FW36" s="303">
        <v>0.2</v>
      </c>
      <c r="FX36" s="236">
        <v>0.1</v>
      </c>
      <c r="FY36" s="528">
        <v>0.63200000000000001</v>
      </c>
      <c r="FZ36" s="236">
        <v>0.64900000000000002</v>
      </c>
      <c r="GA36" s="303">
        <v>7.0000000000000007E-2</v>
      </c>
      <c r="GB36" s="303">
        <v>6.0999999999999999E-2</v>
      </c>
      <c r="GC36" s="303">
        <v>0.22</v>
      </c>
      <c r="GD36" s="528">
        <v>0.71899999999999997</v>
      </c>
      <c r="GE36" s="303">
        <v>0.625</v>
      </c>
      <c r="GF36" s="303">
        <v>0.125</v>
      </c>
      <c r="GG36" s="303">
        <v>0.125</v>
      </c>
      <c r="GH36" s="303">
        <v>0.125</v>
      </c>
      <c r="GI36" s="528">
        <v>0.72199999999999998</v>
      </c>
      <c r="GJ36" s="309">
        <v>0.79500000000000004</v>
      </c>
      <c r="GK36" s="352"/>
      <c r="GL36" s="352"/>
      <c r="GM36" s="310">
        <v>0.9</v>
      </c>
      <c r="GN36" s="310">
        <v>0.1</v>
      </c>
      <c r="GO36" s="310">
        <v>1</v>
      </c>
      <c r="GP36" s="352"/>
      <c r="GQ36" s="352"/>
      <c r="GR36" s="790">
        <v>171</v>
      </c>
      <c r="GS36" s="791">
        <v>306</v>
      </c>
      <c r="GT36" s="1033">
        <v>0.55882352941176472</v>
      </c>
      <c r="GU36" s="564">
        <v>154</v>
      </c>
      <c r="GV36" s="564">
        <v>280</v>
      </c>
      <c r="GW36" s="324">
        <v>0.55000000000000004</v>
      </c>
      <c r="GX36" s="528">
        <v>0.7</v>
      </c>
      <c r="GY36" s="531">
        <v>0.3</v>
      </c>
      <c r="GZ36" s="803">
        <v>23</v>
      </c>
      <c r="HA36" s="804">
        <v>65</v>
      </c>
      <c r="HB36" s="1033">
        <v>0.26136363636363635</v>
      </c>
      <c r="HC36" s="530">
        <v>0.32</v>
      </c>
      <c r="HD36" s="530">
        <v>0.67999999999999994</v>
      </c>
      <c r="HE36" s="532">
        <v>23</v>
      </c>
      <c r="HF36" s="532">
        <v>92</v>
      </c>
      <c r="HG36" s="563">
        <v>0.25</v>
      </c>
      <c r="HH36" s="532">
        <v>5</v>
      </c>
      <c r="HI36" s="537">
        <v>0.28865979381443296</v>
      </c>
      <c r="HJ36" s="803"/>
      <c r="HK36" s="804"/>
      <c r="HL36" s="805" t="s">
        <v>466</v>
      </c>
      <c r="HM36" s="534">
        <v>5</v>
      </c>
      <c r="HN36" s="534">
        <v>78</v>
      </c>
      <c r="HO36" s="320">
        <v>6.4102564102564097E-2</v>
      </c>
      <c r="HP36" s="528">
        <v>9.0000000000000094E-2</v>
      </c>
      <c r="HQ36" s="528">
        <v>0.90999999999999992</v>
      </c>
      <c r="HR36" s="565">
        <v>0.11475409836065574</v>
      </c>
      <c r="HS36" s="733">
        <v>14</v>
      </c>
      <c r="HT36" s="733">
        <v>122</v>
      </c>
      <c r="HU36" s="622">
        <v>0.1232</v>
      </c>
      <c r="HV36" s="622">
        <v>0.87680000000000002</v>
      </c>
      <c r="HW36" s="566">
        <v>2.8846153846153848E-2</v>
      </c>
      <c r="HX36" s="564">
        <v>3</v>
      </c>
      <c r="HY36" s="564">
        <v>104</v>
      </c>
      <c r="HZ36" s="624">
        <v>7.1599999999999997E-2</v>
      </c>
      <c r="IA36" s="867">
        <v>0.9284</v>
      </c>
      <c r="IB36" s="565">
        <v>5.5555555555555552E-2</v>
      </c>
      <c r="IC36" s="733">
        <v>3</v>
      </c>
      <c r="ID36" s="733">
        <v>54</v>
      </c>
      <c r="IE36" s="530">
        <v>4.0909090909999987E-2</v>
      </c>
      <c r="IF36" s="537">
        <v>0.95909090909000005</v>
      </c>
      <c r="IG36" s="566">
        <v>9.4240837696335081E-2</v>
      </c>
      <c r="IH36" s="564">
        <v>18</v>
      </c>
      <c r="II36" s="564">
        <v>191</v>
      </c>
      <c r="IJ36" s="528">
        <v>7.1599999999999997E-2</v>
      </c>
      <c r="IK36" s="528">
        <v>0.9284</v>
      </c>
      <c r="IL36" s="566">
        <v>8.1081081081081086E-2</v>
      </c>
      <c r="IM36" s="564">
        <v>6</v>
      </c>
      <c r="IN36" s="564">
        <v>74</v>
      </c>
      <c r="IO36" s="528">
        <v>7.1599999999999997E-2</v>
      </c>
      <c r="IP36" s="528">
        <v>0.9284</v>
      </c>
      <c r="IQ36" s="565">
        <v>3.125E-2</v>
      </c>
      <c r="IR36" s="733">
        <v>12</v>
      </c>
      <c r="IS36" s="733">
        <v>384</v>
      </c>
      <c r="IT36" s="562">
        <v>2.903225806451613E-2</v>
      </c>
      <c r="IU36" s="733">
        <v>18</v>
      </c>
      <c r="IV36" s="733">
        <v>620</v>
      </c>
      <c r="IW36" s="530">
        <v>0.03</v>
      </c>
      <c r="IX36" s="530">
        <v>0.97</v>
      </c>
      <c r="IY36" s="566">
        <v>0.12820512820512819</v>
      </c>
      <c r="IZ36" s="564">
        <v>5</v>
      </c>
      <c r="JA36" s="564">
        <v>39</v>
      </c>
      <c r="JB36" s="528">
        <v>4.3200000000000002E-2</v>
      </c>
      <c r="JC36" s="528">
        <v>0.95679999999999998</v>
      </c>
      <c r="JD36" s="527"/>
      <c r="JE36" s="528"/>
      <c r="JF36" s="528"/>
      <c r="JG36" s="528"/>
      <c r="JH36" s="531"/>
      <c r="JI36" s="538">
        <v>4</v>
      </c>
      <c r="JJ36" s="326">
        <v>3</v>
      </c>
      <c r="JK36" s="326">
        <v>3</v>
      </c>
      <c r="JL36" s="326">
        <v>2</v>
      </c>
      <c r="JM36" s="1079">
        <v>1.6E-2</v>
      </c>
      <c r="JN36" s="918">
        <v>0.04</v>
      </c>
      <c r="JO36" s="918">
        <v>0.04</v>
      </c>
      <c r="JP36" s="759" t="e">
        <v>#N/A</v>
      </c>
      <c r="JQ36" s="330">
        <v>0.8</v>
      </c>
      <c r="JR36" s="760">
        <v>0.2</v>
      </c>
      <c r="JS36" s="724">
        <v>-0.16694149431712316</v>
      </c>
      <c r="JT36" s="635">
        <v>-35839</v>
      </c>
      <c r="JU36" s="635">
        <v>214680</v>
      </c>
      <c r="JV36" s="911">
        <v>-2.5091406307253534E-3</v>
      </c>
      <c r="JW36" s="635">
        <v>-6608</v>
      </c>
      <c r="JX36" s="635">
        <v>2633571</v>
      </c>
      <c r="JY36" s="329">
        <v>1.1000000000000001</v>
      </c>
      <c r="JZ36" s="329">
        <v>0.1</v>
      </c>
      <c r="KA36" s="329">
        <v>-6.1</v>
      </c>
      <c r="KB36" s="331">
        <v>-0.1</v>
      </c>
      <c r="KC36" s="332">
        <v>0.81699999999999995</v>
      </c>
      <c r="KD36" s="330">
        <v>0.85947712418300659</v>
      </c>
      <c r="KE36" s="330">
        <v>0.19052287581699334</v>
      </c>
      <c r="KF36" s="330">
        <v>0.05</v>
      </c>
      <c r="KG36" s="333">
        <v>0.75947712418300661</v>
      </c>
      <c r="KH36" s="539">
        <v>0.63600000000000001</v>
      </c>
      <c r="KI36" s="335">
        <v>0.69</v>
      </c>
      <c r="KJ36" s="329">
        <v>0.36</v>
      </c>
      <c r="KK36" s="329">
        <v>0.05</v>
      </c>
      <c r="KL36" s="331">
        <v>0.59</v>
      </c>
      <c r="KM36" s="541">
        <v>-4.0000000000000002E-4</v>
      </c>
      <c r="KN36" s="326"/>
      <c r="KO36" s="326"/>
      <c r="KP36" s="334">
        <v>-2.2800000000000001E-2</v>
      </c>
      <c r="KQ36" s="326"/>
      <c r="KR36" s="326"/>
      <c r="KS36" s="334">
        <v>0.05</v>
      </c>
      <c r="KT36" s="334">
        <v>0.05</v>
      </c>
      <c r="KU36" s="334">
        <v>0.05</v>
      </c>
      <c r="KV36" s="334">
        <v>-0.05</v>
      </c>
      <c r="KW36" s="334">
        <v>-0.05</v>
      </c>
      <c r="KX36" s="334">
        <v>-0.05</v>
      </c>
      <c r="KY36" s="539">
        <v>0.46300000000000002</v>
      </c>
      <c r="KZ36" s="335">
        <v>0.43162683313541172</v>
      </c>
      <c r="LA36" s="335">
        <v>0.4683731668645883</v>
      </c>
      <c r="LB36" s="335">
        <v>0.05</v>
      </c>
      <c r="LC36" s="335">
        <v>0.1</v>
      </c>
      <c r="LD36" s="335">
        <v>0.05</v>
      </c>
      <c r="LE36" s="336">
        <v>0.33162683313541175</v>
      </c>
      <c r="LF36" s="541">
        <v>0.91700000000000004</v>
      </c>
      <c r="LG36" s="334">
        <v>0.85</v>
      </c>
      <c r="LH36" s="334">
        <v>0.15</v>
      </c>
      <c r="LI36" s="567">
        <v>13</v>
      </c>
      <c r="LJ36" s="171">
        <v>6</v>
      </c>
      <c r="LK36" s="171">
        <v>2</v>
      </c>
      <c r="LL36" s="172">
        <v>8</v>
      </c>
      <c r="LM36" s="548">
        <v>1</v>
      </c>
      <c r="LN36" s="175">
        <v>0.8</v>
      </c>
      <c r="LO36" s="341">
        <v>0.2</v>
      </c>
      <c r="LP36" s="1046">
        <v>0.5</v>
      </c>
      <c r="LQ36" s="978">
        <v>0.6</v>
      </c>
      <c r="LR36" s="978">
        <v>0.25</v>
      </c>
      <c r="LS36" s="1003">
        <v>0.15</v>
      </c>
      <c r="LT36" s="548">
        <v>0.16300000000000001</v>
      </c>
      <c r="LU36" s="354">
        <v>-0.1</v>
      </c>
      <c r="LV36" s="354">
        <v>-0.1</v>
      </c>
      <c r="LW36" s="354">
        <v>-0.1</v>
      </c>
      <c r="LX36" s="549">
        <v>23750</v>
      </c>
      <c r="LY36" s="633">
        <v>53560</v>
      </c>
      <c r="LZ36" s="551">
        <v>564400</v>
      </c>
      <c r="MA36" s="548">
        <v>0.47</v>
      </c>
      <c r="MB36" s="354">
        <v>0.75</v>
      </c>
      <c r="MC36" s="175">
        <v>0.55000000000000004</v>
      </c>
      <c r="MD36" s="175">
        <v>0.1</v>
      </c>
      <c r="ME36" s="341">
        <v>0.35</v>
      </c>
      <c r="MF36" s="547">
        <v>0.54</v>
      </c>
      <c r="MG36" s="177">
        <v>0.8</v>
      </c>
      <c r="MH36" s="177">
        <v>0.6</v>
      </c>
      <c r="MI36" s="177">
        <v>0.1</v>
      </c>
      <c r="MJ36" s="338">
        <v>0.3</v>
      </c>
      <c r="MK36" s="552">
        <v>1</v>
      </c>
      <c r="ML36" s="179">
        <v>1.9</v>
      </c>
      <c r="MM36" s="180">
        <v>2.1</v>
      </c>
    </row>
    <row r="37" spans="1:351" x14ac:dyDescent="0.2">
      <c r="A37" s="268">
        <v>43374</v>
      </c>
      <c r="B37" s="855">
        <v>10</v>
      </c>
      <c r="C37" s="855">
        <v>2018</v>
      </c>
      <c r="D37" s="500">
        <v>8293</v>
      </c>
      <c r="E37" s="672">
        <v>1483</v>
      </c>
      <c r="F37" s="672">
        <v>1039</v>
      </c>
      <c r="G37" s="672">
        <v>3326</v>
      </c>
      <c r="H37" s="674">
        <v>2445</v>
      </c>
      <c r="I37" s="672">
        <v>1772</v>
      </c>
      <c r="J37" s="671">
        <v>1</v>
      </c>
      <c r="K37" s="672">
        <v>4</v>
      </c>
      <c r="L37" s="504">
        <v>5</v>
      </c>
      <c r="M37" s="505">
        <v>6.0291812371879902E-4</v>
      </c>
      <c r="N37" s="505">
        <v>1.01810127032099E-3</v>
      </c>
      <c r="O37" s="506">
        <v>1E-3</v>
      </c>
      <c r="P37" s="506">
        <v>5.0000000000000001E-4</v>
      </c>
      <c r="Q37" s="507">
        <v>5.0000000000000001E-4</v>
      </c>
      <c r="R37" s="671">
        <v>0</v>
      </c>
      <c r="S37" s="509">
        <v>0</v>
      </c>
      <c r="T37" s="510">
        <v>0.25</v>
      </c>
      <c r="U37" s="510">
        <v>0.15</v>
      </c>
      <c r="V37" s="572">
        <v>0.6</v>
      </c>
      <c r="W37" s="671">
        <v>4</v>
      </c>
      <c r="X37" s="509">
        <v>1</v>
      </c>
      <c r="Y37" s="511">
        <v>0.25</v>
      </c>
      <c r="Z37" s="511">
        <v>0.15</v>
      </c>
      <c r="AA37" s="512">
        <v>0.6</v>
      </c>
      <c r="AB37" s="511"/>
      <c r="AC37" s="511"/>
      <c r="AD37" s="671">
        <v>38</v>
      </c>
      <c r="AE37" s="672">
        <v>62</v>
      </c>
      <c r="AF37" s="683">
        <v>0.61290322580645162</v>
      </c>
      <c r="AG37" s="672">
        <v>5</v>
      </c>
      <c r="AH37" s="672">
        <v>6</v>
      </c>
      <c r="AI37" s="683">
        <v>0.83333333333333337</v>
      </c>
      <c r="AJ37" s="672">
        <v>9</v>
      </c>
      <c r="AK37" s="672">
        <v>13</v>
      </c>
      <c r="AL37" s="683">
        <v>0.69230769230769229</v>
      </c>
      <c r="AM37" s="510">
        <v>0.5</v>
      </c>
      <c r="AN37" s="572">
        <v>0.5</v>
      </c>
      <c r="AO37" s="688">
        <v>1</v>
      </c>
      <c r="AP37" s="519"/>
      <c r="AQ37" s="519"/>
      <c r="AR37" s="519"/>
      <c r="AS37" s="117">
        <v>0.28000000000000003</v>
      </c>
      <c r="AT37" s="117">
        <v>0.12</v>
      </c>
      <c r="AU37" s="272">
        <v>0.12</v>
      </c>
      <c r="AV37" s="688">
        <v>0</v>
      </c>
      <c r="AW37" s="519"/>
      <c r="AX37" s="519"/>
      <c r="AY37" s="519">
        <v>0.22</v>
      </c>
      <c r="AZ37" s="271">
        <v>0.1</v>
      </c>
      <c r="BA37" s="272">
        <v>0.1</v>
      </c>
      <c r="BB37" s="518"/>
      <c r="BC37" s="693">
        <v>0</v>
      </c>
      <c r="BD37" s="520"/>
      <c r="BE37" s="273"/>
      <c r="BF37" s="273">
        <v>5.0000000000000001E-3</v>
      </c>
      <c r="BG37" s="273">
        <v>2.5999999999999999E-3</v>
      </c>
      <c r="BH37" s="273">
        <v>2.3999999999999998E-3</v>
      </c>
      <c r="BI37" s="274"/>
      <c r="BJ37" s="518"/>
      <c r="BK37" s="693">
        <v>0</v>
      </c>
      <c r="BL37" s="520"/>
      <c r="BM37" s="273">
        <v>4.0000000000000001E-3</v>
      </c>
      <c r="BN37" s="273">
        <v>2E-3</v>
      </c>
      <c r="BO37" s="274">
        <v>1E-3</v>
      </c>
      <c r="BP37" s="273">
        <v>0</v>
      </c>
      <c r="BQ37" s="1021">
        <v>0</v>
      </c>
      <c r="BR37" s="1097">
        <v>0.5</v>
      </c>
      <c r="BS37" s="1021">
        <v>5</v>
      </c>
      <c r="BT37" s="698">
        <v>5.3400000000000003E-2</v>
      </c>
      <c r="BU37" s="995">
        <v>4.5900000000000003E-2</v>
      </c>
      <c r="BV37" s="995">
        <v>3.1800000000000002E-2</v>
      </c>
      <c r="BW37" s="995">
        <v>2.93E-2</v>
      </c>
      <c r="BX37" s="995">
        <v>6.59E-2</v>
      </c>
      <c r="BY37" s="276">
        <v>0.04</v>
      </c>
      <c r="BZ37" s="277">
        <v>0.06</v>
      </c>
      <c r="CA37" s="815">
        <v>44</v>
      </c>
      <c r="CB37" s="816">
        <v>40</v>
      </c>
      <c r="CC37" s="816">
        <v>4</v>
      </c>
      <c r="CD37" s="987">
        <v>0.90909090909090906</v>
      </c>
      <c r="CE37" s="978">
        <v>0.2</v>
      </c>
      <c r="CF37" s="978">
        <v>0.2</v>
      </c>
      <c r="CG37" s="978">
        <v>0.6</v>
      </c>
      <c r="CH37" s="816">
        <v>10</v>
      </c>
      <c r="CI37" s="816">
        <v>7</v>
      </c>
      <c r="CJ37" s="988">
        <v>0.7</v>
      </c>
      <c r="CK37" s="699"/>
      <c r="CL37" s="525">
        <v>0.8</v>
      </c>
      <c r="CM37" s="345">
        <v>0.2</v>
      </c>
      <c r="CN37" s="518"/>
      <c r="CO37" s="519"/>
      <c r="CP37" s="519"/>
      <c r="CQ37" s="478"/>
      <c r="CR37" s="295">
        <v>0.42499999999999999</v>
      </c>
      <c r="CS37" s="295">
        <v>9.5000000000000001E-2</v>
      </c>
      <c r="CT37" s="295">
        <v>0.48000000000000004</v>
      </c>
      <c r="CU37" s="526"/>
      <c r="CV37" s="815"/>
      <c r="CW37" s="816">
        <v>15</v>
      </c>
      <c r="CX37" s="816">
        <v>15</v>
      </c>
      <c r="CY37" s="987"/>
      <c r="CZ37" s="987">
        <v>0.99099999999999999</v>
      </c>
      <c r="DA37" s="1003">
        <v>8.9999999999999993E-3</v>
      </c>
      <c r="DB37" s="636">
        <v>1</v>
      </c>
      <c r="DC37" s="557">
        <v>166000</v>
      </c>
      <c r="DD37" s="558">
        <v>150000</v>
      </c>
      <c r="DE37" s="348">
        <v>16000</v>
      </c>
      <c r="DF37" s="348">
        <v>1500000</v>
      </c>
      <c r="DG37" s="348">
        <v>-500000</v>
      </c>
      <c r="DH37" s="559">
        <v>0</v>
      </c>
      <c r="DI37" s="560">
        <v>2011000</v>
      </c>
      <c r="DJ37" s="561">
        <v>2035000</v>
      </c>
      <c r="DK37" s="300">
        <v>-1.1793611793611793E-2</v>
      </c>
      <c r="DL37" s="300">
        <v>0.4</v>
      </c>
      <c r="DM37" s="300">
        <v>-0.2</v>
      </c>
      <c r="DN37" s="259">
        <v>-0.2</v>
      </c>
      <c r="DO37" s="1008"/>
      <c r="DP37" s="792">
        <v>0.05</v>
      </c>
      <c r="DQ37" s="978">
        <v>0.02</v>
      </c>
      <c r="DR37" s="978">
        <v>0.93</v>
      </c>
      <c r="DS37" s="665">
        <v>2.5000000000000001E-2</v>
      </c>
      <c r="DT37" s="259">
        <v>0.15</v>
      </c>
      <c r="DU37" s="259">
        <v>-0.2</v>
      </c>
      <c r="DV37" s="259">
        <v>-0.1</v>
      </c>
      <c r="DW37" s="296">
        <v>-0.1</v>
      </c>
      <c r="DX37" s="259">
        <v>-0.05</v>
      </c>
      <c r="DY37" s="259">
        <v>-0.05</v>
      </c>
      <c r="DZ37" s="668">
        <v>9.1999999999999998E-2</v>
      </c>
      <c r="EA37" s="259"/>
      <c r="EB37" s="688">
        <v>92</v>
      </c>
      <c r="EC37" s="298">
        <v>0.9</v>
      </c>
      <c r="ED37" s="298">
        <v>219.1</v>
      </c>
      <c r="EE37" s="668">
        <v>0.878</v>
      </c>
      <c r="EF37" s="885"/>
      <c r="EG37" s="885"/>
      <c r="EH37" s="568">
        <v>0.05</v>
      </c>
      <c r="EI37" s="568"/>
      <c r="EJ37" s="887">
        <v>0.95</v>
      </c>
      <c r="EK37" s="722">
        <v>1</v>
      </c>
      <c r="EL37" s="300">
        <v>0.05</v>
      </c>
      <c r="EM37" s="301">
        <v>0.95</v>
      </c>
      <c r="EN37" s="1046"/>
      <c r="EO37" s="1007">
        <v>8.9999999999999993E-3</v>
      </c>
      <c r="EP37" s="1007">
        <v>4.1000000000000002E-2</v>
      </c>
      <c r="EQ37" s="1041">
        <v>0.95</v>
      </c>
      <c r="ER37" s="303"/>
      <c r="ES37" s="527">
        <v>0.79</v>
      </c>
      <c r="ET37" s="236">
        <v>0.78</v>
      </c>
      <c r="EU37" s="236">
        <v>0.08</v>
      </c>
      <c r="EV37" s="236">
        <v>0.04</v>
      </c>
      <c r="EW37" s="236">
        <v>0.1</v>
      </c>
      <c r="EX37" s="528">
        <v>0.92300000000000004</v>
      </c>
      <c r="EY37" s="528">
        <v>0.71499999999999997</v>
      </c>
      <c r="EZ37" s="528">
        <v>0.81</v>
      </c>
      <c r="FA37" s="528">
        <v>0.79700000000000004</v>
      </c>
      <c r="FB37" s="528">
        <v>0.79900000000000004</v>
      </c>
      <c r="FC37" s="529">
        <v>0.78700000000000003</v>
      </c>
      <c r="FD37" s="307">
        <v>0.77</v>
      </c>
      <c r="FE37" s="308">
        <v>0.04</v>
      </c>
      <c r="FF37" s="308">
        <v>6.4000000000000001E-2</v>
      </c>
      <c r="FG37" s="308">
        <v>0.126</v>
      </c>
      <c r="FH37" s="530">
        <v>0.85099999999999998</v>
      </c>
      <c r="FI37" s="530">
        <v>0.82499999999999996</v>
      </c>
      <c r="FJ37" s="530">
        <v>0.70599999999999996</v>
      </c>
      <c r="FK37" s="307">
        <v>0.65</v>
      </c>
      <c r="FL37" s="308">
        <v>0.1</v>
      </c>
      <c r="FM37" s="308">
        <v>0.124</v>
      </c>
      <c r="FN37" s="308">
        <v>0.126</v>
      </c>
      <c r="FO37" s="527">
        <v>0.76600000000000001</v>
      </c>
      <c r="FP37" s="303">
        <v>0.63300000000000001</v>
      </c>
      <c r="FQ37" s="303">
        <v>9.6000000000000002E-2</v>
      </c>
      <c r="FR37" s="303">
        <v>0.11799999999999999</v>
      </c>
      <c r="FS37" s="303">
        <v>0.153</v>
      </c>
      <c r="FT37" s="528">
        <v>0.68899999999999995</v>
      </c>
      <c r="FU37" s="303">
        <v>0.6</v>
      </c>
      <c r="FV37" s="303">
        <v>0.1</v>
      </c>
      <c r="FW37" s="303">
        <v>0.2</v>
      </c>
      <c r="FX37" s="236">
        <v>0.1</v>
      </c>
      <c r="FY37" s="528">
        <v>0.77800000000000002</v>
      </c>
      <c r="FZ37" s="236">
        <v>0.64900000000000002</v>
      </c>
      <c r="GA37" s="303">
        <v>7.0000000000000007E-2</v>
      </c>
      <c r="GB37" s="303">
        <v>6.0999999999999999E-2</v>
      </c>
      <c r="GC37" s="303">
        <v>0.22</v>
      </c>
      <c r="GD37" s="528">
        <v>0.77600000000000002</v>
      </c>
      <c r="GE37" s="303">
        <v>0.625</v>
      </c>
      <c r="GF37" s="303">
        <v>0.125</v>
      </c>
      <c r="GG37" s="303">
        <v>0.125</v>
      </c>
      <c r="GH37" s="303">
        <v>0.125</v>
      </c>
      <c r="GI37" s="528">
        <v>0.82499999999999996</v>
      </c>
      <c r="GJ37" s="309">
        <v>0.70499999999999996</v>
      </c>
      <c r="GK37" s="352"/>
      <c r="GL37" s="352"/>
      <c r="GM37" s="310">
        <v>0.9</v>
      </c>
      <c r="GN37" s="310">
        <v>0.1</v>
      </c>
      <c r="GO37" s="310">
        <v>1</v>
      </c>
      <c r="GP37" s="352"/>
      <c r="GQ37" s="352"/>
      <c r="GR37" s="790">
        <v>195</v>
      </c>
      <c r="GS37" s="791">
        <v>291</v>
      </c>
      <c r="GT37" s="1033">
        <v>0.67010309278350511</v>
      </c>
      <c r="GU37" s="564">
        <v>178</v>
      </c>
      <c r="GV37" s="564">
        <v>317</v>
      </c>
      <c r="GW37" s="324">
        <v>0.56151419558359617</v>
      </c>
      <c r="GX37" s="528">
        <v>0.75</v>
      </c>
      <c r="GY37" s="531">
        <v>0.25</v>
      </c>
      <c r="GZ37" s="803"/>
      <c r="HA37" s="804"/>
      <c r="HB37" s="1033"/>
      <c r="HC37" s="530">
        <v>0.34</v>
      </c>
      <c r="HD37" s="530">
        <v>0.65999999999999992</v>
      </c>
      <c r="HE37" s="532">
        <v>20</v>
      </c>
      <c r="HF37" s="532">
        <v>89</v>
      </c>
      <c r="HG37" s="563">
        <v>0.2247191011235955</v>
      </c>
      <c r="HH37" s="532">
        <v>2</v>
      </c>
      <c r="HI37" s="537">
        <v>0.24175824175824176</v>
      </c>
      <c r="HJ37" s="803"/>
      <c r="HK37" s="804"/>
      <c r="HL37" s="805" t="s">
        <v>466</v>
      </c>
      <c r="HM37" s="534">
        <v>4</v>
      </c>
      <c r="HN37" s="534">
        <v>68</v>
      </c>
      <c r="HO37" s="320">
        <v>5.8823529411764705E-2</v>
      </c>
      <c r="HP37" s="528">
        <v>0.1</v>
      </c>
      <c r="HQ37" s="528">
        <v>0.9</v>
      </c>
      <c r="HR37" s="565">
        <v>0.11801242236024845</v>
      </c>
      <c r="HS37" s="733">
        <v>19</v>
      </c>
      <c r="HT37" s="733">
        <v>161</v>
      </c>
      <c r="HU37" s="622">
        <v>0.11600000000000001</v>
      </c>
      <c r="HV37" s="622">
        <v>0.88400000000000001</v>
      </c>
      <c r="HW37" s="566">
        <v>5.185185185185185E-2</v>
      </c>
      <c r="HX37" s="564">
        <v>7</v>
      </c>
      <c r="HY37" s="564">
        <v>135</v>
      </c>
      <c r="HZ37" s="624">
        <v>6.8000000000000005E-2</v>
      </c>
      <c r="IA37" s="867">
        <v>0.93199999999999994</v>
      </c>
      <c r="IB37" s="565">
        <v>6.4516129032258063E-2</v>
      </c>
      <c r="IC37" s="733">
        <v>4</v>
      </c>
      <c r="ID37" s="733">
        <v>62</v>
      </c>
      <c r="IE37" s="530">
        <v>3.9090909091999984E-2</v>
      </c>
      <c r="IF37" s="537">
        <v>0.96090909090800003</v>
      </c>
      <c r="IG37" s="566">
        <v>6.2015503875968991E-2</v>
      </c>
      <c r="IH37" s="564">
        <v>16</v>
      </c>
      <c r="II37" s="564">
        <v>258</v>
      </c>
      <c r="IJ37" s="528">
        <v>6.8000000000000005E-2</v>
      </c>
      <c r="IK37" s="528">
        <v>0.93199999999999994</v>
      </c>
      <c r="IL37" s="566">
        <v>0.13592233009708737</v>
      </c>
      <c r="IM37" s="564">
        <v>14</v>
      </c>
      <c r="IN37" s="564">
        <v>103</v>
      </c>
      <c r="IO37" s="528">
        <v>6.8000000000000005E-2</v>
      </c>
      <c r="IP37" s="528">
        <v>0.93199999999999994</v>
      </c>
      <c r="IQ37" s="565">
        <v>4.793028322440087E-2</v>
      </c>
      <c r="IR37" s="733">
        <v>22</v>
      </c>
      <c r="IS37" s="733">
        <v>459</v>
      </c>
      <c r="IT37" s="562">
        <v>1.4792899408284023E-2</v>
      </c>
      <c r="IU37" s="733">
        <v>10</v>
      </c>
      <c r="IV37" s="733">
        <v>676</v>
      </c>
      <c r="IW37" s="530">
        <v>0.03</v>
      </c>
      <c r="IX37" s="530">
        <v>0.97</v>
      </c>
      <c r="IY37" s="566">
        <v>9.6153846153846159E-2</v>
      </c>
      <c r="IZ37" s="564">
        <v>5</v>
      </c>
      <c r="JA37" s="564">
        <v>52</v>
      </c>
      <c r="JB37" s="528">
        <v>4.1000000000000002E-2</v>
      </c>
      <c r="JC37" s="528">
        <v>0.95899999999999996</v>
      </c>
      <c r="JD37" s="527"/>
      <c r="JE37" s="528"/>
      <c r="JF37" s="528"/>
      <c r="JG37" s="528"/>
      <c r="JH37" s="531"/>
      <c r="JI37" s="538">
        <v>3</v>
      </c>
      <c r="JJ37" s="326">
        <v>3</v>
      </c>
      <c r="JK37" s="326">
        <v>3</v>
      </c>
      <c r="JL37" s="326">
        <v>2</v>
      </c>
      <c r="JM37" s="1079">
        <v>5.0000000000000001E-3</v>
      </c>
      <c r="JN37" s="918">
        <v>0.04</v>
      </c>
      <c r="JO37" s="918">
        <v>0.04</v>
      </c>
      <c r="JP37" s="759" t="e">
        <v>#N/A</v>
      </c>
      <c r="JQ37" s="330">
        <v>0.8</v>
      </c>
      <c r="JR37" s="760">
        <v>0.2</v>
      </c>
      <c r="JS37" s="724">
        <v>-5.5884786369448436E-2</v>
      </c>
      <c r="JT37" s="635">
        <v>-14117</v>
      </c>
      <c r="JU37" s="635">
        <v>252609</v>
      </c>
      <c r="JV37" s="911">
        <v>1.1403633915111155E-2</v>
      </c>
      <c r="JW37" s="635">
        <v>35091</v>
      </c>
      <c r="JX37" s="635">
        <v>3077177</v>
      </c>
      <c r="JY37" s="329">
        <v>1.1000000000000001</v>
      </c>
      <c r="JZ37" s="329">
        <v>0.1</v>
      </c>
      <c r="KA37" s="329">
        <v>-6.1</v>
      </c>
      <c r="KB37" s="331">
        <v>-0.1</v>
      </c>
      <c r="KC37" s="332">
        <v>0.86299999999999999</v>
      </c>
      <c r="KD37" s="330">
        <v>0.72359266287160029</v>
      </c>
      <c r="KE37" s="330">
        <v>0.32640733712839964</v>
      </c>
      <c r="KF37" s="330">
        <v>0.05</v>
      </c>
      <c r="KG37" s="333">
        <v>0.62359266287160031</v>
      </c>
      <c r="KH37" s="539">
        <v>0.68600000000000005</v>
      </c>
      <c r="KI37" s="335">
        <v>0.71</v>
      </c>
      <c r="KJ37" s="329">
        <v>0.33999999999999997</v>
      </c>
      <c r="KK37" s="329">
        <v>0.05</v>
      </c>
      <c r="KL37" s="331">
        <v>0.61</v>
      </c>
      <c r="KM37" s="541">
        <v>6.0000000000000001E-3</v>
      </c>
      <c r="KN37" s="326"/>
      <c r="KO37" s="326"/>
      <c r="KP37" s="334">
        <v>2.6167471819645734E-2</v>
      </c>
      <c r="KQ37" s="326"/>
      <c r="KR37" s="326"/>
      <c r="KS37" s="334">
        <v>0.05</v>
      </c>
      <c r="KT37" s="334">
        <v>0.05</v>
      </c>
      <c r="KU37" s="334">
        <v>0.05</v>
      </c>
      <c r="KV37" s="334">
        <v>-0.05</v>
      </c>
      <c r="KW37" s="334">
        <v>-0.05</v>
      </c>
      <c r="KX37" s="334">
        <v>-0.05</v>
      </c>
      <c r="KY37" s="539">
        <v>0.496</v>
      </c>
      <c r="KZ37" s="335">
        <v>0.47949201898047378</v>
      </c>
      <c r="LA37" s="335">
        <v>0.42050798101952624</v>
      </c>
      <c r="LB37" s="335">
        <v>0.05</v>
      </c>
      <c r="LC37" s="335">
        <v>0.1</v>
      </c>
      <c r="LD37" s="335">
        <v>0.05</v>
      </c>
      <c r="LE37" s="336">
        <v>0.3794920189804738</v>
      </c>
      <c r="LF37" s="541">
        <v>0.88600000000000001</v>
      </c>
      <c r="LG37" s="334">
        <v>0.85</v>
      </c>
      <c r="LH37" s="334">
        <v>0.15</v>
      </c>
      <c r="LI37" s="543"/>
      <c r="LJ37" s="171">
        <v>6</v>
      </c>
      <c r="LK37" s="171">
        <v>2</v>
      </c>
      <c r="LL37" s="172">
        <v>8</v>
      </c>
      <c r="LM37" s="631"/>
      <c r="LN37" s="175">
        <v>0.8</v>
      </c>
      <c r="LO37" s="341">
        <v>0.2</v>
      </c>
      <c r="LP37" s="1046"/>
      <c r="LQ37" s="978">
        <v>0.6</v>
      </c>
      <c r="LR37" s="978">
        <v>0.25</v>
      </c>
      <c r="LS37" s="1003">
        <v>0.15</v>
      </c>
      <c r="LT37" s="631"/>
      <c r="LU37" s="259">
        <v>-0.1</v>
      </c>
      <c r="LV37" s="259">
        <v>-0.1</v>
      </c>
      <c r="LW37" s="259">
        <v>-0.1</v>
      </c>
      <c r="LX37" s="632"/>
      <c r="LY37" s="633">
        <v>58526</v>
      </c>
      <c r="LZ37" s="551">
        <v>559434</v>
      </c>
      <c r="MA37" s="631"/>
      <c r="MB37" s="354">
        <v>0.75</v>
      </c>
      <c r="MC37" s="175">
        <v>0.55000000000000004</v>
      </c>
      <c r="MD37" s="175">
        <v>0.1</v>
      </c>
      <c r="ME37" s="341">
        <v>0.35</v>
      </c>
      <c r="MF37" s="259"/>
      <c r="MG37" s="177">
        <v>0.8</v>
      </c>
      <c r="MH37" s="177">
        <v>0.6</v>
      </c>
      <c r="MI37" s="177">
        <v>0.1</v>
      </c>
      <c r="MJ37" s="338">
        <v>0.3</v>
      </c>
      <c r="MK37" s="634"/>
      <c r="ML37" s="179">
        <v>1.9</v>
      </c>
      <c r="MM37" s="180">
        <v>2.1</v>
      </c>
    </row>
    <row r="38" spans="1:351" x14ac:dyDescent="0.2">
      <c r="A38" s="268">
        <v>43405</v>
      </c>
      <c r="B38" s="855">
        <v>11</v>
      </c>
      <c r="C38" s="855">
        <v>2018</v>
      </c>
      <c r="D38" s="500">
        <v>7993</v>
      </c>
      <c r="E38" s="672">
        <v>1580</v>
      </c>
      <c r="F38" s="672">
        <v>927</v>
      </c>
      <c r="G38" s="672">
        <v>3059</v>
      </c>
      <c r="H38" s="674">
        <v>2427</v>
      </c>
      <c r="I38" s="672">
        <v>1813</v>
      </c>
      <c r="J38" s="671">
        <v>2</v>
      </c>
      <c r="K38" s="672">
        <v>2</v>
      </c>
      <c r="L38" s="504">
        <v>4</v>
      </c>
      <c r="M38" s="505">
        <v>5.0043788314775431E-4</v>
      </c>
      <c r="N38" s="505">
        <v>1.01810127032099E-3</v>
      </c>
      <c r="O38" s="506">
        <v>1E-3</v>
      </c>
      <c r="P38" s="506">
        <v>5.0000000000000001E-4</v>
      </c>
      <c r="Q38" s="507">
        <v>5.0000000000000001E-4</v>
      </c>
      <c r="R38" s="671">
        <v>1</v>
      </c>
      <c r="S38" s="509">
        <v>0.5</v>
      </c>
      <c r="T38" s="510">
        <v>0.25</v>
      </c>
      <c r="U38" s="510">
        <v>0.15</v>
      </c>
      <c r="V38" s="572">
        <v>0.6</v>
      </c>
      <c r="W38" s="671">
        <v>0</v>
      </c>
      <c r="X38" s="509">
        <v>0</v>
      </c>
      <c r="Y38" s="511">
        <v>0.25</v>
      </c>
      <c r="Z38" s="511">
        <v>0.15</v>
      </c>
      <c r="AA38" s="512">
        <v>0.6</v>
      </c>
      <c r="AB38" s="511"/>
      <c r="AC38" s="511"/>
      <c r="AD38" s="513"/>
      <c r="AE38" s="514"/>
      <c r="AF38" s="515"/>
      <c r="AG38" s="514"/>
      <c r="AH38" s="514"/>
      <c r="AI38" s="515"/>
      <c r="AJ38" s="514"/>
      <c r="AK38" s="514"/>
      <c r="AL38" s="515"/>
      <c r="AM38" s="516">
        <v>0.62</v>
      </c>
      <c r="AN38" s="517">
        <v>0.38</v>
      </c>
      <c r="AO38" s="688">
        <v>2</v>
      </c>
      <c r="AP38" s="519"/>
      <c r="AQ38" s="519"/>
      <c r="AR38" s="519"/>
      <c r="AS38" s="117">
        <v>0.28000000000000003</v>
      </c>
      <c r="AT38" s="117">
        <v>0.12</v>
      </c>
      <c r="AU38" s="272">
        <v>0.12</v>
      </c>
      <c r="AV38" s="688">
        <v>0</v>
      </c>
      <c r="AW38" s="519"/>
      <c r="AX38" s="519"/>
      <c r="AY38" s="519">
        <v>0.22</v>
      </c>
      <c r="AZ38" s="271">
        <v>0.1</v>
      </c>
      <c r="BA38" s="272">
        <v>0.1</v>
      </c>
      <c r="BB38" s="518"/>
      <c r="BC38" s="693">
        <v>0</v>
      </c>
      <c r="BD38" s="520"/>
      <c r="BE38" s="273"/>
      <c r="BF38" s="273">
        <v>5.0000000000000001E-3</v>
      </c>
      <c r="BG38" s="273">
        <v>2.5999999999999999E-3</v>
      </c>
      <c r="BH38" s="273">
        <v>2.3999999999999998E-3</v>
      </c>
      <c r="BI38" s="274"/>
      <c r="BJ38" s="518"/>
      <c r="BK38" s="693">
        <v>1</v>
      </c>
      <c r="BL38" s="520"/>
      <c r="BM38" s="273">
        <v>4.0000000000000001E-3</v>
      </c>
      <c r="BN38" s="273">
        <v>2E-3</v>
      </c>
      <c r="BO38" s="274">
        <v>1E-3</v>
      </c>
      <c r="BP38" s="273">
        <v>0</v>
      </c>
      <c r="BQ38" s="1021">
        <v>0</v>
      </c>
      <c r="BR38" s="1097">
        <v>0.5</v>
      </c>
      <c r="BS38" s="1021">
        <v>5</v>
      </c>
      <c r="BT38" s="698">
        <v>4.6600000000000003E-2</v>
      </c>
      <c r="BU38" s="995">
        <v>4.5600000000000002E-2</v>
      </c>
      <c r="BV38" s="995">
        <v>2.7199999999999998E-2</v>
      </c>
      <c r="BW38" s="995">
        <v>3.5000000000000003E-2</v>
      </c>
      <c r="BX38" s="995">
        <v>6.4399999999999999E-2</v>
      </c>
      <c r="BY38" s="276">
        <v>0.04</v>
      </c>
      <c r="BZ38" s="277">
        <v>0.06</v>
      </c>
      <c r="CA38" s="815">
        <v>35</v>
      </c>
      <c r="CB38" s="816">
        <v>27</v>
      </c>
      <c r="CC38" s="816">
        <v>8</v>
      </c>
      <c r="CD38" s="987">
        <v>0.77142857142857146</v>
      </c>
      <c r="CE38" s="978">
        <v>0.2</v>
      </c>
      <c r="CF38" s="978">
        <v>0.2</v>
      </c>
      <c r="CG38" s="978">
        <v>0.6</v>
      </c>
      <c r="CH38" s="816">
        <v>7</v>
      </c>
      <c r="CI38" s="816">
        <v>7</v>
      </c>
      <c r="CJ38" s="988">
        <v>1</v>
      </c>
      <c r="CK38" s="699"/>
      <c r="CL38" s="525">
        <v>0.8</v>
      </c>
      <c r="CM38" s="345">
        <v>0.2</v>
      </c>
      <c r="CN38" s="688">
        <v>22</v>
      </c>
      <c r="CO38" s="693">
        <v>22</v>
      </c>
      <c r="CP38" s="693">
        <v>124</v>
      </c>
      <c r="CQ38" s="568">
        <v>0.17741935483870969</v>
      </c>
      <c r="CR38" s="278">
        <v>0.5</v>
      </c>
      <c r="CS38" s="278">
        <v>9.5000000000000001E-2</v>
      </c>
      <c r="CT38" s="278">
        <v>0.40500000000000003</v>
      </c>
      <c r="CU38" s="569">
        <v>0.17741935483870969</v>
      </c>
      <c r="CV38" s="815"/>
      <c r="CW38" s="816">
        <v>8</v>
      </c>
      <c r="CX38" s="816">
        <v>8</v>
      </c>
      <c r="CY38" s="987"/>
      <c r="CZ38" s="987">
        <v>0.99099999999999999</v>
      </c>
      <c r="DA38" s="1003">
        <v>8.9999999999999993E-3</v>
      </c>
      <c r="DB38" s="636">
        <v>1</v>
      </c>
      <c r="DC38" s="557">
        <v>46000</v>
      </c>
      <c r="DD38" s="558">
        <v>0</v>
      </c>
      <c r="DE38" s="348">
        <v>46000</v>
      </c>
      <c r="DF38" s="348">
        <v>1500000</v>
      </c>
      <c r="DG38" s="348">
        <v>-500000</v>
      </c>
      <c r="DH38" s="559">
        <v>0</v>
      </c>
      <c r="DI38" s="560">
        <v>2407000</v>
      </c>
      <c r="DJ38" s="561">
        <v>2450000</v>
      </c>
      <c r="DK38" s="300">
        <v>-1.7551020408163264E-2</v>
      </c>
      <c r="DL38" s="300">
        <v>0.4</v>
      </c>
      <c r="DM38" s="300">
        <v>-0.2</v>
      </c>
      <c r="DN38" s="259">
        <v>-0.2</v>
      </c>
      <c r="DO38" s="1008"/>
      <c r="DP38" s="792">
        <v>0.05</v>
      </c>
      <c r="DQ38" s="978">
        <v>0.02</v>
      </c>
      <c r="DR38" s="978">
        <v>0.93</v>
      </c>
      <c r="DS38" s="665">
        <v>3.5000000000000003E-2</v>
      </c>
      <c r="DT38" s="259">
        <v>0.15</v>
      </c>
      <c r="DU38" s="259">
        <v>-0.2</v>
      </c>
      <c r="DV38" s="259">
        <v>-0.1</v>
      </c>
      <c r="DW38" s="296">
        <v>-0.1</v>
      </c>
      <c r="DX38" s="259">
        <v>-0.05</v>
      </c>
      <c r="DY38" s="259">
        <v>-0.05</v>
      </c>
      <c r="DZ38" s="668">
        <v>9.4E-2</v>
      </c>
      <c r="EA38" s="259"/>
      <c r="EB38" s="688">
        <v>105</v>
      </c>
      <c r="EC38" s="298">
        <v>0.9</v>
      </c>
      <c r="ED38" s="298">
        <v>219.1</v>
      </c>
      <c r="EE38" s="668">
        <v>0.88800000000000001</v>
      </c>
      <c r="EF38" s="885"/>
      <c r="EG38" s="885"/>
      <c r="EH38" s="568">
        <v>0.05</v>
      </c>
      <c r="EI38" s="568"/>
      <c r="EJ38" s="887">
        <v>0.95</v>
      </c>
      <c r="EK38" s="722">
        <v>1</v>
      </c>
      <c r="EL38" s="300">
        <v>0.05</v>
      </c>
      <c r="EM38" s="301">
        <v>0.95</v>
      </c>
      <c r="EN38" s="1046"/>
      <c r="EO38" s="1007">
        <v>8.9999999999999993E-3</v>
      </c>
      <c r="EP38" s="1007">
        <v>4.1000000000000002E-2</v>
      </c>
      <c r="EQ38" s="1041">
        <v>0.95</v>
      </c>
      <c r="ER38" s="303"/>
      <c r="ES38" s="527">
        <v>0.81699999999999995</v>
      </c>
      <c r="ET38" s="236">
        <v>0.78</v>
      </c>
      <c r="EU38" s="236">
        <v>0.08</v>
      </c>
      <c r="EV38" s="236">
        <v>0.04</v>
      </c>
      <c r="EW38" s="236">
        <v>0.1</v>
      </c>
      <c r="EX38" s="528">
        <v>0.97099999999999997</v>
      </c>
      <c r="EY38" s="528">
        <v>0.69799999999999995</v>
      </c>
      <c r="EZ38" s="528">
        <v>0.873</v>
      </c>
      <c r="FA38" s="528">
        <v>0.89300000000000002</v>
      </c>
      <c r="FB38" s="528">
        <v>0.72199999999999998</v>
      </c>
      <c r="FC38" s="529">
        <v>0.81399999999999995</v>
      </c>
      <c r="FD38" s="307">
        <v>0.77</v>
      </c>
      <c r="FE38" s="308">
        <v>0.04</v>
      </c>
      <c r="FF38" s="308">
        <v>6.4000000000000001E-2</v>
      </c>
      <c r="FG38" s="308">
        <v>0.126</v>
      </c>
      <c r="FH38" s="530">
        <v>0.86399999999999999</v>
      </c>
      <c r="FI38" s="530">
        <v>0.78800000000000003</v>
      </c>
      <c r="FJ38" s="530">
        <v>0.79600000000000004</v>
      </c>
      <c r="FK38" s="307">
        <v>0.65</v>
      </c>
      <c r="FL38" s="308">
        <v>0.1</v>
      </c>
      <c r="FM38" s="308">
        <v>0.124</v>
      </c>
      <c r="FN38" s="308">
        <v>0.126</v>
      </c>
      <c r="FO38" s="527">
        <v>0.751</v>
      </c>
      <c r="FP38" s="303">
        <v>0.63300000000000001</v>
      </c>
      <c r="FQ38" s="303">
        <v>9.6000000000000002E-2</v>
      </c>
      <c r="FR38" s="303">
        <v>0.11799999999999999</v>
      </c>
      <c r="FS38" s="303">
        <v>0.153</v>
      </c>
      <c r="FT38" s="528">
        <v>0.64600000000000002</v>
      </c>
      <c r="FU38" s="303">
        <v>0.6</v>
      </c>
      <c r="FV38" s="303">
        <v>0.1</v>
      </c>
      <c r="FW38" s="303">
        <v>0.2</v>
      </c>
      <c r="FX38" s="236">
        <v>0.1</v>
      </c>
      <c r="FY38" s="528">
        <v>0.73799999999999999</v>
      </c>
      <c r="FZ38" s="236">
        <v>0.64900000000000002</v>
      </c>
      <c r="GA38" s="303">
        <v>7.0000000000000007E-2</v>
      </c>
      <c r="GB38" s="303">
        <v>6.0999999999999999E-2</v>
      </c>
      <c r="GC38" s="303">
        <v>0.22</v>
      </c>
      <c r="GD38" s="528">
        <v>0.81399999999999995</v>
      </c>
      <c r="GE38" s="303">
        <v>0.625</v>
      </c>
      <c r="GF38" s="303">
        <v>0.125</v>
      </c>
      <c r="GG38" s="303">
        <v>0.125</v>
      </c>
      <c r="GH38" s="303">
        <v>0.125</v>
      </c>
      <c r="GI38" s="528">
        <v>0.80600000000000005</v>
      </c>
      <c r="GJ38" s="309">
        <v>0.71799999999999997</v>
      </c>
      <c r="GK38" s="352"/>
      <c r="GL38" s="352"/>
      <c r="GM38" s="310">
        <v>0.9</v>
      </c>
      <c r="GN38" s="310">
        <v>0.1</v>
      </c>
      <c r="GO38" s="310">
        <v>1</v>
      </c>
      <c r="GP38" s="352"/>
      <c r="GQ38" s="352"/>
      <c r="GR38" s="790">
        <v>195</v>
      </c>
      <c r="GS38" s="791">
        <v>306</v>
      </c>
      <c r="GT38" s="1033">
        <v>0.63725490196078427</v>
      </c>
      <c r="GU38" s="564">
        <v>171</v>
      </c>
      <c r="GV38" s="564">
        <v>300</v>
      </c>
      <c r="GW38" s="324">
        <v>0.56999999999999995</v>
      </c>
      <c r="GX38" s="528">
        <v>0.75</v>
      </c>
      <c r="GY38" s="531">
        <v>0.25</v>
      </c>
      <c r="GZ38" s="803"/>
      <c r="HA38" s="804"/>
      <c r="HB38" s="1033"/>
      <c r="HC38" s="530">
        <v>0.36</v>
      </c>
      <c r="HD38" s="530">
        <v>0.64</v>
      </c>
      <c r="HE38" s="532">
        <v>14</v>
      </c>
      <c r="HF38" s="532">
        <v>85</v>
      </c>
      <c r="HG38" s="563">
        <v>0.16470588235294117</v>
      </c>
      <c r="HH38" s="532">
        <v>6</v>
      </c>
      <c r="HI38" s="537">
        <v>0.21978021978021978</v>
      </c>
      <c r="HJ38" s="803"/>
      <c r="HK38" s="804"/>
      <c r="HL38" s="805" t="s">
        <v>466</v>
      </c>
      <c r="HM38" s="534">
        <v>6</v>
      </c>
      <c r="HN38" s="534">
        <v>74</v>
      </c>
      <c r="HO38" s="320">
        <v>8.1081081081081086E-2</v>
      </c>
      <c r="HP38" s="528">
        <v>0.11</v>
      </c>
      <c r="HQ38" s="528">
        <v>0.89</v>
      </c>
      <c r="HR38" s="565">
        <v>0.17307692307692307</v>
      </c>
      <c r="HS38" s="733">
        <v>27</v>
      </c>
      <c r="HT38" s="733">
        <v>156</v>
      </c>
      <c r="HU38" s="622">
        <v>0.10879999999999999</v>
      </c>
      <c r="HV38" s="622">
        <v>0.89119999999999999</v>
      </c>
      <c r="HW38" s="566">
        <v>4.1666666666666664E-2</v>
      </c>
      <c r="HX38" s="564">
        <v>5</v>
      </c>
      <c r="HY38" s="564">
        <v>120</v>
      </c>
      <c r="HZ38" s="624">
        <v>6.4399999999999999E-2</v>
      </c>
      <c r="IA38" s="867">
        <v>0.93559999999999999</v>
      </c>
      <c r="IB38" s="565">
        <v>2.6315789473684209E-2</v>
      </c>
      <c r="IC38" s="733">
        <v>1</v>
      </c>
      <c r="ID38" s="733">
        <v>38</v>
      </c>
      <c r="IE38" s="530">
        <v>3.7272727273999981E-2</v>
      </c>
      <c r="IF38" s="537">
        <v>0.96272727272600001</v>
      </c>
      <c r="IG38" s="566">
        <v>4.6511627906976744E-2</v>
      </c>
      <c r="IH38" s="564">
        <v>12</v>
      </c>
      <c r="II38" s="564">
        <v>258</v>
      </c>
      <c r="IJ38" s="528">
        <v>6.4399999999999999E-2</v>
      </c>
      <c r="IK38" s="528">
        <v>0.93559999999999999</v>
      </c>
      <c r="IL38" s="566">
        <v>0.13698630136986301</v>
      </c>
      <c r="IM38" s="564">
        <v>10</v>
      </c>
      <c r="IN38" s="564">
        <v>73</v>
      </c>
      <c r="IO38" s="528">
        <v>6.4399999999999999E-2</v>
      </c>
      <c r="IP38" s="528">
        <v>0.93559999999999999</v>
      </c>
      <c r="IQ38" s="565">
        <v>2.6490066225165563E-2</v>
      </c>
      <c r="IR38" s="733">
        <v>12</v>
      </c>
      <c r="IS38" s="733">
        <v>453</v>
      </c>
      <c r="IT38" s="562">
        <v>3.0095759233926128E-2</v>
      </c>
      <c r="IU38" s="733">
        <v>22</v>
      </c>
      <c r="IV38" s="733">
        <v>731</v>
      </c>
      <c r="IW38" s="530">
        <v>0.03</v>
      </c>
      <c r="IX38" s="530">
        <v>0.97</v>
      </c>
      <c r="IY38" s="566">
        <v>2.1276595744680851E-2</v>
      </c>
      <c r="IZ38" s="564">
        <v>1</v>
      </c>
      <c r="JA38" s="564">
        <v>47</v>
      </c>
      <c r="JB38" s="528">
        <v>3.8800000000000001E-2</v>
      </c>
      <c r="JC38" s="528">
        <v>0.96120000000000005</v>
      </c>
      <c r="JD38" s="527"/>
      <c r="JE38" s="528"/>
      <c r="JF38" s="528"/>
      <c r="JG38" s="528"/>
      <c r="JH38" s="531"/>
      <c r="JI38" s="538">
        <v>1</v>
      </c>
      <c r="JJ38" s="326">
        <v>3</v>
      </c>
      <c r="JK38" s="326">
        <v>3</v>
      </c>
      <c r="JL38" s="326">
        <v>2</v>
      </c>
      <c r="JM38" s="1079">
        <v>1.2800000000000001E-2</v>
      </c>
      <c r="JN38" s="918">
        <v>0.04</v>
      </c>
      <c r="JO38" s="918">
        <v>0.04</v>
      </c>
      <c r="JP38" s="759" t="e">
        <v>#N/A</v>
      </c>
      <c r="JQ38" s="330">
        <v>0.8</v>
      </c>
      <c r="JR38" s="760">
        <v>0.2</v>
      </c>
      <c r="JS38" s="724">
        <v>6.0977677309974568E-2</v>
      </c>
      <c r="JT38" s="635">
        <v>16185</v>
      </c>
      <c r="JU38" s="635">
        <v>265425</v>
      </c>
      <c r="JV38" s="911">
        <v>1.8567971686654427E-2</v>
      </c>
      <c r="JW38" s="635">
        <v>64893</v>
      </c>
      <c r="JX38" s="635">
        <v>3494889</v>
      </c>
      <c r="JY38" s="329">
        <v>1.1000000000000001</v>
      </c>
      <c r="JZ38" s="329">
        <v>0.1</v>
      </c>
      <c r="KA38" s="329">
        <v>-6.1</v>
      </c>
      <c r="KB38" s="331">
        <v>-0.1</v>
      </c>
      <c r="KC38" s="332">
        <v>0.67600000000000005</v>
      </c>
      <c r="KD38" s="330">
        <v>0.6588235294117647</v>
      </c>
      <c r="KE38" s="330">
        <v>0.39117647058823524</v>
      </c>
      <c r="KF38" s="330">
        <v>0.05</v>
      </c>
      <c r="KG38" s="333">
        <v>0.55882352941176472</v>
      </c>
      <c r="KH38" s="539">
        <v>0.73599999999999999</v>
      </c>
      <c r="KI38" s="335">
        <v>0.74</v>
      </c>
      <c r="KJ38" s="329">
        <v>0.30999999999999994</v>
      </c>
      <c r="KK38" s="329">
        <v>0.05</v>
      </c>
      <c r="KL38" s="331">
        <v>0.64</v>
      </c>
      <c r="KM38" s="541">
        <v>-1.0016406182540369E-2</v>
      </c>
      <c r="KN38" s="326"/>
      <c r="KO38" s="326"/>
      <c r="KP38" s="334">
        <v>2.9411764705882353E-2</v>
      </c>
      <c r="KQ38" s="326"/>
      <c r="KR38" s="326"/>
      <c r="KS38" s="334">
        <v>0.05</v>
      </c>
      <c r="KT38" s="334">
        <v>0.05</v>
      </c>
      <c r="KU38" s="334">
        <v>0.05</v>
      </c>
      <c r="KV38" s="334">
        <v>-0.05</v>
      </c>
      <c r="KW38" s="334">
        <v>-0.05</v>
      </c>
      <c r="KX38" s="334">
        <v>-0.05</v>
      </c>
      <c r="KY38" s="539">
        <v>0.51200000000000001</v>
      </c>
      <c r="KZ38" s="335">
        <v>0.52729954343183971</v>
      </c>
      <c r="LA38" s="335">
        <v>0.3727004565681602</v>
      </c>
      <c r="LB38" s="335">
        <v>0.05</v>
      </c>
      <c r="LC38" s="335">
        <v>0.1</v>
      </c>
      <c r="LD38" s="335">
        <v>0.05</v>
      </c>
      <c r="LE38" s="336">
        <v>0.42729954343183973</v>
      </c>
      <c r="LF38" s="541">
        <v>0.879</v>
      </c>
      <c r="LG38" s="334">
        <v>0.85</v>
      </c>
      <c r="LH38" s="334">
        <v>0.15</v>
      </c>
      <c r="LI38" s="543"/>
      <c r="LJ38" s="171">
        <v>6</v>
      </c>
      <c r="LK38" s="171">
        <v>2</v>
      </c>
      <c r="LL38" s="172">
        <v>8</v>
      </c>
      <c r="LM38" s="631"/>
      <c r="LN38" s="175">
        <v>0.8</v>
      </c>
      <c r="LO38" s="341">
        <v>0.2</v>
      </c>
      <c r="LP38" s="1046"/>
      <c r="LQ38" s="978">
        <v>0.6</v>
      </c>
      <c r="LR38" s="978">
        <v>0.25</v>
      </c>
      <c r="LS38" s="1003">
        <v>0.15</v>
      </c>
      <c r="LT38" s="631"/>
      <c r="LU38" s="259">
        <v>-0.1</v>
      </c>
      <c r="LV38" s="259">
        <v>-0.1</v>
      </c>
      <c r="LW38" s="259">
        <v>-0.1</v>
      </c>
      <c r="LX38" s="632"/>
      <c r="LY38" s="633">
        <v>63492</v>
      </c>
      <c r="LZ38" s="551">
        <v>554468</v>
      </c>
      <c r="MA38" s="631"/>
      <c r="MB38" s="354">
        <v>0.75</v>
      </c>
      <c r="MC38" s="175">
        <v>0.55000000000000004</v>
      </c>
      <c r="MD38" s="175">
        <v>0.1</v>
      </c>
      <c r="ME38" s="341">
        <v>0.35</v>
      </c>
      <c r="MF38" s="259"/>
      <c r="MG38" s="177">
        <v>0.8</v>
      </c>
      <c r="MH38" s="177">
        <v>0.6</v>
      </c>
      <c r="MI38" s="177">
        <v>0.1</v>
      </c>
      <c r="MJ38" s="338">
        <v>0.3</v>
      </c>
      <c r="MK38" s="634"/>
      <c r="ML38" s="179">
        <v>1.9</v>
      </c>
      <c r="MM38" s="180">
        <v>2.1</v>
      </c>
    </row>
    <row r="39" spans="1:351" x14ac:dyDescent="0.2">
      <c r="A39" s="268">
        <v>43435</v>
      </c>
      <c r="B39" s="855">
        <v>12</v>
      </c>
      <c r="C39" s="855">
        <v>2018</v>
      </c>
      <c r="D39" s="500">
        <v>6259</v>
      </c>
      <c r="E39" s="672">
        <v>1091</v>
      </c>
      <c r="F39" s="672">
        <v>777</v>
      </c>
      <c r="G39" s="672">
        <v>2366</v>
      </c>
      <c r="H39" s="674">
        <v>2025</v>
      </c>
      <c r="I39" s="672">
        <v>1824</v>
      </c>
      <c r="J39" s="671">
        <v>2</v>
      </c>
      <c r="K39" s="672">
        <v>1</v>
      </c>
      <c r="L39" s="504">
        <v>3</v>
      </c>
      <c r="M39" s="505">
        <v>4.7930979389678862E-4</v>
      </c>
      <c r="N39" s="505">
        <v>1.01810127032099E-3</v>
      </c>
      <c r="O39" s="506">
        <v>1E-3</v>
      </c>
      <c r="P39" s="506">
        <v>5.0000000000000001E-4</v>
      </c>
      <c r="Q39" s="507">
        <v>5.0000000000000001E-4</v>
      </c>
      <c r="R39" s="671">
        <v>2</v>
      </c>
      <c r="S39" s="509">
        <v>1</v>
      </c>
      <c r="T39" s="510">
        <v>0.25</v>
      </c>
      <c r="U39" s="510">
        <v>0.15</v>
      </c>
      <c r="V39" s="572">
        <v>0.6</v>
      </c>
      <c r="W39" s="671">
        <v>1</v>
      </c>
      <c r="X39" s="509">
        <v>1</v>
      </c>
      <c r="Y39" s="511">
        <v>0.25</v>
      </c>
      <c r="Z39" s="511">
        <v>0.15</v>
      </c>
      <c r="AA39" s="512">
        <v>0.6</v>
      </c>
      <c r="AB39" s="511"/>
      <c r="AC39" s="511"/>
      <c r="AD39" s="671">
        <v>44</v>
      </c>
      <c r="AE39" s="672">
        <v>61</v>
      </c>
      <c r="AF39" s="683">
        <v>0.72131147540983609</v>
      </c>
      <c r="AG39" s="672">
        <v>5</v>
      </c>
      <c r="AH39" s="672">
        <v>7</v>
      </c>
      <c r="AI39" s="683">
        <v>0.7142857142857143</v>
      </c>
      <c r="AJ39" s="672">
        <v>9</v>
      </c>
      <c r="AK39" s="672">
        <v>13</v>
      </c>
      <c r="AL39" s="683">
        <v>0.69230769230769229</v>
      </c>
      <c r="AM39" s="510">
        <v>0.75</v>
      </c>
      <c r="AN39" s="572">
        <v>0.25</v>
      </c>
      <c r="AO39" s="688">
        <v>0</v>
      </c>
      <c r="AP39" s="686">
        <v>3</v>
      </c>
      <c r="AQ39" s="686"/>
      <c r="AR39" s="725">
        <v>0.25</v>
      </c>
      <c r="AS39" s="117">
        <v>0.28000000000000003</v>
      </c>
      <c r="AT39" s="117">
        <v>0.12</v>
      </c>
      <c r="AU39" s="118">
        <v>0.12</v>
      </c>
      <c r="AV39" s="688">
        <v>0</v>
      </c>
      <c r="AW39" s="686">
        <v>0</v>
      </c>
      <c r="AX39" s="544">
        <v>0</v>
      </c>
      <c r="AY39" s="544">
        <v>0.22</v>
      </c>
      <c r="AZ39" s="120">
        <v>0.1</v>
      </c>
      <c r="BA39" s="121">
        <v>0.1</v>
      </c>
      <c r="BB39" s="695">
        <v>1</v>
      </c>
      <c r="BC39" s="693">
        <v>1</v>
      </c>
      <c r="BD39" s="694">
        <v>5.4824561403508769E-4</v>
      </c>
      <c r="BE39" s="276"/>
      <c r="BF39" s="276">
        <v>5.0000000000000001E-3</v>
      </c>
      <c r="BG39" s="276">
        <v>2.5999999999999999E-3</v>
      </c>
      <c r="BH39" s="276">
        <v>2.3999999999999998E-3</v>
      </c>
      <c r="BI39" s="277"/>
      <c r="BJ39" s="695">
        <v>1</v>
      </c>
      <c r="BK39" s="693">
        <v>0</v>
      </c>
      <c r="BL39" s="694">
        <v>5.4824561403508769E-4</v>
      </c>
      <c r="BM39" s="159">
        <v>4.0000000000000001E-3</v>
      </c>
      <c r="BN39" s="159">
        <v>2E-3</v>
      </c>
      <c r="BO39" s="342">
        <v>1E-3</v>
      </c>
      <c r="BP39" s="273">
        <v>0</v>
      </c>
      <c r="BQ39" s="1023">
        <v>0</v>
      </c>
      <c r="BR39" s="1095">
        <v>0.5</v>
      </c>
      <c r="BS39" s="879">
        <v>5</v>
      </c>
      <c r="BT39" s="698">
        <v>4.8800000000000003E-2</v>
      </c>
      <c r="BU39" s="995">
        <v>4.2099999999999999E-2</v>
      </c>
      <c r="BV39" s="995">
        <v>3.0499999999999999E-2</v>
      </c>
      <c r="BW39" s="995">
        <v>2.7E-2</v>
      </c>
      <c r="BX39" s="995">
        <v>5.8999999999999997E-2</v>
      </c>
      <c r="BY39" s="276">
        <v>0.04</v>
      </c>
      <c r="BZ39" s="277">
        <v>0.06</v>
      </c>
      <c r="CA39" s="815">
        <v>13</v>
      </c>
      <c r="CB39" s="816">
        <v>10</v>
      </c>
      <c r="CC39" s="816">
        <v>3</v>
      </c>
      <c r="CD39" s="987">
        <v>0.76923076923076927</v>
      </c>
      <c r="CE39" s="978">
        <v>0.2</v>
      </c>
      <c r="CF39" s="978">
        <v>0.2</v>
      </c>
      <c r="CG39" s="978">
        <v>0.6</v>
      </c>
      <c r="CH39" s="816">
        <v>2</v>
      </c>
      <c r="CI39" s="816">
        <v>2</v>
      </c>
      <c r="CJ39" s="988">
        <v>1</v>
      </c>
      <c r="CK39" s="699"/>
      <c r="CL39" s="525">
        <v>0.8</v>
      </c>
      <c r="CM39" s="345">
        <v>0.2</v>
      </c>
      <c r="CN39" s="518"/>
      <c r="CO39" s="519"/>
      <c r="CP39" s="519"/>
      <c r="CQ39" s="478"/>
      <c r="CR39" s="295">
        <v>0.6</v>
      </c>
      <c r="CS39" s="295">
        <v>9.5000000000000001E-2</v>
      </c>
      <c r="CT39" s="295">
        <v>0.30500000000000005</v>
      </c>
      <c r="CU39" s="526"/>
      <c r="CV39" s="815">
        <v>33</v>
      </c>
      <c r="CW39" s="816">
        <v>10</v>
      </c>
      <c r="CX39" s="816">
        <v>10</v>
      </c>
      <c r="CY39" s="987">
        <v>1</v>
      </c>
      <c r="CZ39" s="987">
        <v>0.99099999999999999</v>
      </c>
      <c r="DA39" s="1003">
        <v>8.9999999999999993E-3</v>
      </c>
      <c r="DB39" s="636">
        <v>1</v>
      </c>
      <c r="DC39" s="557">
        <v>-36000</v>
      </c>
      <c r="DD39" s="558">
        <v>0</v>
      </c>
      <c r="DE39" s="348">
        <v>-36000</v>
      </c>
      <c r="DF39" s="348">
        <v>1500000</v>
      </c>
      <c r="DG39" s="348">
        <v>-500000</v>
      </c>
      <c r="DH39" s="559">
        <v>0</v>
      </c>
      <c r="DI39" s="560">
        <v>2879000</v>
      </c>
      <c r="DJ39" s="561">
        <v>2895000</v>
      </c>
      <c r="DK39" s="300">
        <v>-5.5267702936096716E-3</v>
      </c>
      <c r="DL39" s="300">
        <v>0.4</v>
      </c>
      <c r="DM39" s="300">
        <v>-0.2</v>
      </c>
      <c r="DN39" s="259">
        <v>-0.2</v>
      </c>
      <c r="DO39" s="1008">
        <v>0.99</v>
      </c>
      <c r="DP39" s="792">
        <v>0.05</v>
      </c>
      <c r="DQ39" s="978">
        <v>0.02</v>
      </c>
      <c r="DR39" s="978">
        <v>0.93</v>
      </c>
      <c r="DS39" s="665">
        <v>4.1000000000000002E-2</v>
      </c>
      <c r="DT39" s="259">
        <v>0.15</v>
      </c>
      <c r="DU39" s="259">
        <v>-0.2</v>
      </c>
      <c r="DV39" s="259">
        <v>-0.1</v>
      </c>
      <c r="DW39" s="296">
        <v>-0.1</v>
      </c>
      <c r="DX39" s="259">
        <v>-0.05</v>
      </c>
      <c r="DY39" s="259">
        <v>-0.05</v>
      </c>
      <c r="DZ39" s="668">
        <v>8.3000000000000004E-2</v>
      </c>
      <c r="EA39" s="259"/>
      <c r="EB39" s="688">
        <v>116</v>
      </c>
      <c r="EC39" s="298">
        <v>0.9</v>
      </c>
      <c r="ED39" s="298">
        <v>219.1</v>
      </c>
      <c r="EE39" s="668">
        <v>0.875</v>
      </c>
      <c r="EF39" s="885"/>
      <c r="EG39" s="885"/>
      <c r="EH39" s="568">
        <v>0.05</v>
      </c>
      <c r="EI39" s="568"/>
      <c r="EJ39" s="887">
        <v>0.95</v>
      </c>
      <c r="EK39" s="722">
        <v>1</v>
      </c>
      <c r="EL39" s="300">
        <v>0.05</v>
      </c>
      <c r="EM39" s="301">
        <v>0.95</v>
      </c>
      <c r="EN39" s="1046">
        <v>1</v>
      </c>
      <c r="EO39" s="1007">
        <v>8.9999999999999993E-3</v>
      </c>
      <c r="EP39" s="1007">
        <v>4.1000000000000002E-2</v>
      </c>
      <c r="EQ39" s="1041">
        <v>0.95</v>
      </c>
      <c r="ER39" s="303"/>
      <c r="ES39" s="527">
        <v>0.80300000000000005</v>
      </c>
      <c r="ET39" s="236">
        <v>0.78</v>
      </c>
      <c r="EU39" s="236">
        <v>0.08</v>
      </c>
      <c r="EV39" s="236">
        <v>0.04</v>
      </c>
      <c r="EW39" s="236">
        <v>0.1</v>
      </c>
      <c r="EX39" s="528">
        <v>0.86299999999999999</v>
      </c>
      <c r="EY39" s="528">
        <v>0.71599999999999997</v>
      </c>
      <c r="EZ39" s="528">
        <v>0.84599999999999997</v>
      </c>
      <c r="FA39" s="528">
        <v>0.84399999999999997</v>
      </c>
      <c r="FB39" s="528">
        <v>0.71399999999999997</v>
      </c>
      <c r="FC39" s="529">
        <v>0.86799999999999999</v>
      </c>
      <c r="FD39" s="307">
        <v>0.77</v>
      </c>
      <c r="FE39" s="308">
        <v>0.04</v>
      </c>
      <c r="FF39" s="308">
        <v>6.4000000000000001E-2</v>
      </c>
      <c r="FG39" s="308">
        <v>0.126</v>
      </c>
      <c r="FH39" s="530">
        <v>0.86799999999999999</v>
      </c>
      <c r="FI39" s="530">
        <v>0.82099999999999995</v>
      </c>
      <c r="FJ39" s="530">
        <v>0.88900000000000001</v>
      </c>
      <c r="FK39" s="307">
        <v>0.65</v>
      </c>
      <c r="FL39" s="308">
        <v>0.1</v>
      </c>
      <c r="FM39" s="308">
        <v>0.124</v>
      </c>
      <c r="FN39" s="308">
        <v>0.126</v>
      </c>
      <c r="FO39" s="527">
        <v>0.72499999999999998</v>
      </c>
      <c r="FP39" s="303">
        <v>0.63300000000000001</v>
      </c>
      <c r="FQ39" s="303">
        <v>9.6000000000000002E-2</v>
      </c>
      <c r="FR39" s="303">
        <v>0.11799999999999999</v>
      </c>
      <c r="FS39" s="303">
        <v>0.153</v>
      </c>
      <c r="FT39" s="528">
        <v>0.69299999999999995</v>
      </c>
      <c r="FU39" s="303">
        <v>0.6</v>
      </c>
      <c r="FV39" s="303">
        <v>0.1</v>
      </c>
      <c r="FW39" s="303">
        <v>0.2</v>
      </c>
      <c r="FX39" s="236">
        <v>0.1</v>
      </c>
      <c r="FY39" s="528">
        <v>0.81399999999999995</v>
      </c>
      <c r="FZ39" s="236">
        <v>0.64900000000000002</v>
      </c>
      <c r="GA39" s="303">
        <v>7.0000000000000007E-2</v>
      </c>
      <c r="GB39" s="303">
        <v>6.0999999999999999E-2</v>
      </c>
      <c r="GC39" s="303">
        <v>0.22</v>
      </c>
      <c r="GD39" s="528">
        <v>0.62</v>
      </c>
      <c r="GE39" s="303">
        <v>0.625</v>
      </c>
      <c r="GF39" s="303">
        <v>0.125</v>
      </c>
      <c r="GG39" s="303">
        <v>0.125</v>
      </c>
      <c r="GH39" s="303">
        <v>0.125</v>
      </c>
      <c r="GI39" s="528">
        <v>0.66</v>
      </c>
      <c r="GJ39" s="309">
        <v>0.66200000000000003</v>
      </c>
      <c r="GK39" s="352"/>
      <c r="GL39" s="352"/>
      <c r="GM39" s="310">
        <v>0.9</v>
      </c>
      <c r="GN39" s="310">
        <v>0.1</v>
      </c>
      <c r="GO39" s="310">
        <v>1</v>
      </c>
      <c r="GP39" s="352"/>
      <c r="GQ39" s="352"/>
      <c r="GR39" s="790">
        <v>148</v>
      </c>
      <c r="GS39" s="791">
        <v>279</v>
      </c>
      <c r="GT39" s="1033">
        <v>0.53046594982078854</v>
      </c>
      <c r="GU39" s="564">
        <v>137</v>
      </c>
      <c r="GV39" s="564">
        <v>260</v>
      </c>
      <c r="GW39" s="324">
        <v>0.52692307692307694</v>
      </c>
      <c r="GX39" s="528">
        <v>0.75</v>
      </c>
      <c r="GY39" s="531">
        <v>0.25</v>
      </c>
      <c r="GZ39" s="803"/>
      <c r="HA39" s="804"/>
      <c r="HB39" s="1033"/>
      <c r="HC39" s="530">
        <v>0.38</v>
      </c>
      <c r="HD39" s="530">
        <v>0.62</v>
      </c>
      <c r="HE39" s="532">
        <v>5</v>
      </c>
      <c r="HF39" s="532">
        <v>63</v>
      </c>
      <c r="HG39" s="563">
        <v>7.9365079365079361E-2</v>
      </c>
      <c r="HH39" s="532">
        <v>1</v>
      </c>
      <c r="HI39" s="537">
        <v>9.375E-2</v>
      </c>
      <c r="HJ39" s="803"/>
      <c r="HK39" s="804"/>
      <c r="HL39" s="805" t="s">
        <v>466</v>
      </c>
      <c r="HM39" s="534">
        <v>4</v>
      </c>
      <c r="HN39" s="534">
        <v>48</v>
      </c>
      <c r="HO39" s="320">
        <v>8.3333333333333329E-2</v>
      </c>
      <c r="HP39" s="528">
        <v>0.12</v>
      </c>
      <c r="HQ39" s="528">
        <v>0.88</v>
      </c>
      <c r="HR39" s="565">
        <v>0.18965517241379309</v>
      </c>
      <c r="HS39" s="733">
        <v>22</v>
      </c>
      <c r="HT39" s="733">
        <v>116</v>
      </c>
      <c r="HU39" s="622">
        <v>0.1016</v>
      </c>
      <c r="HV39" s="622">
        <v>0.89839999999999998</v>
      </c>
      <c r="HW39" s="566">
        <v>6.0240963855421686E-2</v>
      </c>
      <c r="HX39" s="564">
        <v>5</v>
      </c>
      <c r="HY39" s="564">
        <v>83</v>
      </c>
      <c r="HZ39" s="624">
        <v>6.08E-2</v>
      </c>
      <c r="IA39" s="867">
        <v>0.93920000000000003</v>
      </c>
      <c r="IB39" s="565">
        <v>0</v>
      </c>
      <c r="IC39" s="733">
        <v>0</v>
      </c>
      <c r="ID39" s="733">
        <v>36</v>
      </c>
      <c r="IE39" s="530">
        <v>3.5454545455999978E-2</v>
      </c>
      <c r="IF39" s="537">
        <v>0.96454545454399998</v>
      </c>
      <c r="IG39" s="566">
        <v>5.9701492537313432E-2</v>
      </c>
      <c r="IH39" s="564">
        <v>12</v>
      </c>
      <c r="II39" s="564">
        <v>201</v>
      </c>
      <c r="IJ39" s="528">
        <v>6.08E-2</v>
      </c>
      <c r="IK39" s="528">
        <v>0.93920000000000003</v>
      </c>
      <c r="IL39" s="566">
        <v>5.6818181818181816E-2</v>
      </c>
      <c r="IM39" s="564">
        <v>5</v>
      </c>
      <c r="IN39" s="564">
        <v>88</v>
      </c>
      <c r="IO39" s="528">
        <v>6.08E-2</v>
      </c>
      <c r="IP39" s="528">
        <v>0.93920000000000003</v>
      </c>
      <c r="IQ39" s="565">
        <v>3.1830238726790451E-2</v>
      </c>
      <c r="IR39" s="733">
        <v>12</v>
      </c>
      <c r="IS39" s="733">
        <v>377</v>
      </c>
      <c r="IT39" s="562">
        <v>2.1775544388609715E-2</v>
      </c>
      <c r="IU39" s="733">
        <v>13</v>
      </c>
      <c r="IV39" s="733">
        <v>597</v>
      </c>
      <c r="IW39" s="530">
        <v>0.03</v>
      </c>
      <c r="IX39" s="530">
        <v>0.97</v>
      </c>
      <c r="IY39" s="566">
        <v>7.6923076923076927E-2</v>
      </c>
      <c r="IZ39" s="564">
        <v>3</v>
      </c>
      <c r="JA39" s="564">
        <v>39</v>
      </c>
      <c r="JB39" s="528">
        <v>3.6600000000000001E-2</v>
      </c>
      <c r="JC39" s="528">
        <v>0.96340000000000003</v>
      </c>
      <c r="JD39" s="527"/>
      <c r="JE39" s="528"/>
      <c r="JF39" s="528"/>
      <c r="JG39" s="528"/>
      <c r="JH39" s="531"/>
      <c r="JI39" s="538">
        <v>0</v>
      </c>
      <c r="JJ39" s="326">
        <v>3</v>
      </c>
      <c r="JK39" s="326">
        <v>3</v>
      </c>
      <c r="JL39" s="326">
        <v>2</v>
      </c>
      <c r="JM39" s="1079">
        <v>1.2999999999999999E-2</v>
      </c>
      <c r="JN39" s="918">
        <v>0.04</v>
      </c>
      <c r="JO39" s="918">
        <v>0.04</v>
      </c>
      <c r="JP39" s="759" t="e">
        <v>#N/A</v>
      </c>
      <c r="JQ39" s="330">
        <v>0.8</v>
      </c>
      <c r="JR39" s="760">
        <v>0.2</v>
      </c>
      <c r="JS39" s="724">
        <v>9.2190520648870261E-2</v>
      </c>
      <c r="JT39" s="635">
        <v>18169</v>
      </c>
      <c r="JU39" s="635">
        <v>197081</v>
      </c>
      <c r="JV39" s="911">
        <v>1.1730490770717633E-2</v>
      </c>
      <c r="JW39" s="635">
        <v>44824</v>
      </c>
      <c r="JX39" s="635">
        <v>3821153</v>
      </c>
      <c r="JY39" s="329">
        <v>1.1000000000000001</v>
      </c>
      <c r="JZ39" s="329">
        <v>0.1</v>
      </c>
      <c r="KA39" s="329">
        <v>-6.1</v>
      </c>
      <c r="KB39" s="331">
        <v>-0.1</v>
      </c>
      <c r="KC39" s="332">
        <v>0.46300000000000002</v>
      </c>
      <c r="KD39" s="330">
        <v>0.52498418722327644</v>
      </c>
      <c r="KE39" s="330">
        <v>0.52501581277672349</v>
      </c>
      <c r="KF39" s="330">
        <v>0.05</v>
      </c>
      <c r="KG39" s="333">
        <v>0.42498418722327647</v>
      </c>
      <c r="KH39" s="539">
        <v>0.45700000000000002</v>
      </c>
      <c r="KI39" s="335">
        <v>0.35</v>
      </c>
      <c r="KJ39" s="329">
        <v>0.7</v>
      </c>
      <c r="KK39" s="329">
        <v>0.05</v>
      </c>
      <c r="KL39" s="331">
        <v>0.24999999999999997</v>
      </c>
      <c r="KM39" s="541">
        <v>3.0000000000000001E-3</v>
      </c>
      <c r="KN39" s="326"/>
      <c r="KO39" s="326"/>
      <c r="KP39" s="334">
        <v>1.6899999999999998E-2</v>
      </c>
      <c r="KQ39" s="326"/>
      <c r="KR39" s="326"/>
      <c r="KS39" s="334">
        <v>0.05</v>
      </c>
      <c r="KT39" s="334">
        <v>0.05</v>
      </c>
      <c r="KU39" s="334">
        <v>0.05</v>
      </c>
      <c r="KV39" s="334">
        <v>-0.05</v>
      </c>
      <c r="KW39" s="334">
        <v>-0.05</v>
      </c>
      <c r="KX39" s="334">
        <v>-0.05</v>
      </c>
      <c r="KY39" s="539">
        <v>0.504</v>
      </c>
      <c r="KZ39" s="335">
        <v>0.50789343586598223</v>
      </c>
      <c r="LA39" s="335">
        <v>0.39210656413401779</v>
      </c>
      <c r="LB39" s="335">
        <v>0.05</v>
      </c>
      <c r="LC39" s="335">
        <v>0.1</v>
      </c>
      <c r="LD39" s="335">
        <v>0.05</v>
      </c>
      <c r="LE39" s="336">
        <v>0.40789343586598226</v>
      </c>
      <c r="LF39" s="541">
        <v>0.86399999999999999</v>
      </c>
      <c r="LG39" s="334">
        <v>0.85</v>
      </c>
      <c r="LH39" s="334">
        <v>0.15</v>
      </c>
      <c r="LI39" s="567">
        <v>11</v>
      </c>
      <c r="LJ39" s="171">
        <v>6</v>
      </c>
      <c r="LK39" s="171">
        <v>2</v>
      </c>
      <c r="LL39" s="172">
        <v>8</v>
      </c>
      <c r="LM39" s="548">
        <v>1</v>
      </c>
      <c r="LN39" s="175">
        <v>0.8</v>
      </c>
      <c r="LO39" s="341">
        <v>0.2</v>
      </c>
      <c r="LP39" s="1046">
        <v>0.33</v>
      </c>
      <c r="LQ39" s="978">
        <v>0.6</v>
      </c>
      <c r="LR39" s="978">
        <v>0.25</v>
      </c>
      <c r="LS39" s="1003">
        <v>0.15</v>
      </c>
      <c r="LT39" s="548">
        <v>0.32800000000000001</v>
      </c>
      <c r="LU39" s="354">
        <v>-0.1</v>
      </c>
      <c r="LV39" s="354">
        <v>-0.1</v>
      </c>
      <c r="LW39" s="354">
        <v>-0.1</v>
      </c>
      <c r="LX39" s="549">
        <v>27500</v>
      </c>
      <c r="LY39" s="633">
        <v>68560</v>
      </c>
      <c r="LZ39" s="551">
        <v>549400</v>
      </c>
      <c r="MA39" s="548">
        <v>0.69</v>
      </c>
      <c r="MB39" s="354">
        <v>0.75</v>
      </c>
      <c r="MC39" s="175">
        <v>0.55000000000000004</v>
      </c>
      <c r="MD39" s="175">
        <v>0.1</v>
      </c>
      <c r="ME39" s="341">
        <v>0.35</v>
      </c>
      <c r="MF39" s="547">
        <v>0.64</v>
      </c>
      <c r="MG39" s="177">
        <v>0.8</v>
      </c>
      <c r="MH39" s="177">
        <v>0.6</v>
      </c>
      <c r="MI39" s="177">
        <v>0.1</v>
      </c>
      <c r="MJ39" s="338">
        <v>0.3</v>
      </c>
      <c r="MK39" s="552">
        <v>0</v>
      </c>
      <c r="ML39" s="179">
        <v>1.9</v>
      </c>
      <c r="MM39" s="180">
        <v>2.1</v>
      </c>
    </row>
    <row r="40" spans="1:351" x14ac:dyDescent="0.2">
      <c r="A40" s="268">
        <v>43466</v>
      </c>
      <c r="B40" s="855">
        <v>1</v>
      </c>
      <c r="C40" s="855">
        <v>2019</v>
      </c>
      <c r="D40" s="500">
        <v>7454</v>
      </c>
      <c r="E40" s="672">
        <v>1383</v>
      </c>
      <c r="F40" s="672">
        <v>1002</v>
      </c>
      <c r="G40" s="672">
        <v>2731</v>
      </c>
      <c r="H40" s="674">
        <v>2338</v>
      </c>
      <c r="I40" s="672">
        <v>1813</v>
      </c>
      <c r="J40" s="671">
        <v>6</v>
      </c>
      <c r="K40" s="672">
        <v>5</v>
      </c>
      <c r="L40" s="504">
        <v>11</v>
      </c>
      <c r="M40" s="505">
        <v>1.4757177354440569E-3</v>
      </c>
      <c r="N40" s="505">
        <v>1.01810127032099E-3</v>
      </c>
      <c r="O40" s="506">
        <v>1E-3</v>
      </c>
      <c r="P40" s="506">
        <v>5.0000000000000001E-4</v>
      </c>
      <c r="Q40" s="507">
        <v>5.0000000000000001E-4</v>
      </c>
      <c r="R40" s="671">
        <v>6</v>
      </c>
      <c r="S40" s="509">
        <v>1</v>
      </c>
      <c r="T40" s="510">
        <v>0.25</v>
      </c>
      <c r="U40" s="510">
        <v>0.15</v>
      </c>
      <c r="V40" s="572">
        <v>0.6</v>
      </c>
      <c r="W40" s="671">
        <v>2</v>
      </c>
      <c r="X40" s="509">
        <v>0.4</v>
      </c>
      <c r="Y40" s="511">
        <v>0.25</v>
      </c>
      <c r="Z40" s="511">
        <v>0.15</v>
      </c>
      <c r="AA40" s="512">
        <v>0.6</v>
      </c>
      <c r="AB40" s="511"/>
      <c r="AC40" s="511"/>
      <c r="AD40" s="513"/>
      <c r="AE40" s="514"/>
      <c r="AF40" s="515"/>
      <c r="AG40" s="514"/>
      <c r="AH40" s="514"/>
      <c r="AI40" s="515"/>
      <c r="AJ40" s="514"/>
      <c r="AK40" s="514"/>
      <c r="AL40" s="515"/>
      <c r="AM40" s="516">
        <v>0.83</v>
      </c>
      <c r="AN40" s="517">
        <v>0.17000000000000004</v>
      </c>
      <c r="AO40" s="688">
        <v>2</v>
      </c>
      <c r="AP40" s="519"/>
      <c r="AQ40" s="519"/>
      <c r="AR40" s="519"/>
      <c r="AS40" s="117">
        <v>0.28000000000000003</v>
      </c>
      <c r="AT40" s="117">
        <v>0.12</v>
      </c>
      <c r="AU40" s="272">
        <v>0.12</v>
      </c>
      <c r="AV40" s="688">
        <v>0</v>
      </c>
      <c r="AW40" s="519"/>
      <c r="AX40" s="519"/>
      <c r="AY40" s="519">
        <v>0.22</v>
      </c>
      <c r="AZ40" s="271">
        <v>0.1</v>
      </c>
      <c r="BA40" s="272">
        <v>0.1</v>
      </c>
      <c r="BB40" s="518"/>
      <c r="BC40" s="693">
        <v>1</v>
      </c>
      <c r="BD40" s="520"/>
      <c r="BE40" s="273"/>
      <c r="BF40" s="273">
        <v>5.0000000000000001E-3</v>
      </c>
      <c r="BG40" s="273">
        <v>2.5999999999999999E-3</v>
      </c>
      <c r="BH40" s="273">
        <v>2.3999999999999998E-3</v>
      </c>
      <c r="BI40" s="274"/>
      <c r="BJ40" s="518"/>
      <c r="BK40" s="693">
        <v>0</v>
      </c>
      <c r="BL40" s="520"/>
      <c r="BM40" s="273">
        <v>4.0000000000000001E-3</v>
      </c>
      <c r="BN40" s="273">
        <v>2E-3</v>
      </c>
      <c r="BO40" s="274">
        <v>1E-3</v>
      </c>
      <c r="BP40" s="273">
        <v>5.5157198014340876E-4</v>
      </c>
      <c r="BQ40" s="1021">
        <v>1</v>
      </c>
      <c r="BR40" s="1097">
        <v>0.5</v>
      </c>
      <c r="BS40" s="1021">
        <v>5</v>
      </c>
      <c r="BT40" s="698">
        <v>5.1999999999999998E-2</v>
      </c>
      <c r="BU40" s="995">
        <v>5.2200000000000003E-2</v>
      </c>
      <c r="BV40" s="995">
        <v>3.9199999999999999E-2</v>
      </c>
      <c r="BW40" s="995">
        <v>4.9200000000000001E-2</v>
      </c>
      <c r="BX40" s="995">
        <v>6.5299999999999997E-2</v>
      </c>
      <c r="BY40" s="276">
        <v>0.04</v>
      </c>
      <c r="BZ40" s="277">
        <v>0.06</v>
      </c>
      <c r="CA40" s="815"/>
      <c r="CB40" s="816"/>
      <c r="CC40" s="816"/>
      <c r="CD40" s="987"/>
      <c r="CE40" s="978">
        <v>0.2</v>
      </c>
      <c r="CF40" s="978">
        <v>0.2</v>
      </c>
      <c r="CG40" s="978">
        <v>0.6</v>
      </c>
      <c r="CH40" s="816"/>
      <c r="CI40" s="816"/>
      <c r="CJ40" s="988"/>
      <c r="CK40" s="699"/>
      <c r="CL40" s="525">
        <v>0.8</v>
      </c>
      <c r="CM40" s="345">
        <v>0.2</v>
      </c>
      <c r="CN40" s="518"/>
      <c r="CO40" s="519"/>
      <c r="CP40" s="519"/>
      <c r="CQ40" s="478"/>
      <c r="CR40" s="295">
        <v>0.7</v>
      </c>
      <c r="CS40" s="295">
        <v>9.5000000000000001E-2</v>
      </c>
      <c r="CT40" s="295">
        <v>0.20500000000000007</v>
      </c>
      <c r="CU40" s="526"/>
      <c r="CV40" s="815"/>
      <c r="CW40" s="816">
        <v>10</v>
      </c>
      <c r="CX40" s="816">
        <v>10</v>
      </c>
      <c r="CY40" s="987"/>
      <c r="CZ40" s="987">
        <v>0.99099999999999999</v>
      </c>
      <c r="DA40" s="1003">
        <v>8.9999999999999993E-3</v>
      </c>
      <c r="DB40" s="636">
        <v>1</v>
      </c>
      <c r="DC40" s="557">
        <v>4000</v>
      </c>
      <c r="DD40" s="558">
        <v>0</v>
      </c>
      <c r="DE40" s="348">
        <v>4000</v>
      </c>
      <c r="DF40" s="348">
        <v>1500000</v>
      </c>
      <c r="DG40" s="348">
        <v>-500000</v>
      </c>
      <c r="DH40" s="559">
        <v>0</v>
      </c>
      <c r="DI40" s="560">
        <v>3430000</v>
      </c>
      <c r="DJ40" s="561">
        <v>3330000</v>
      </c>
      <c r="DK40" s="300">
        <v>3.003003003003003E-2</v>
      </c>
      <c r="DL40" s="300">
        <v>0.4</v>
      </c>
      <c r="DM40" s="300">
        <v>-0.2</v>
      </c>
      <c r="DN40" s="259">
        <v>-0.2</v>
      </c>
      <c r="DO40" s="1008"/>
      <c r="DP40" s="792">
        <v>0.05</v>
      </c>
      <c r="DQ40" s="978">
        <v>0.02</v>
      </c>
      <c r="DR40" s="978">
        <v>0.93</v>
      </c>
      <c r="DS40" s="665">
        <v>4.8000000000000001E-2</v>
      </c>
      <c r="DT40" s="259">
        <v>0.15</v>
      </c>
      <c r="DU40" s="259">
        <v>-0.2</v>
      </c>
      <c r="DV40" s="259">
        <v>-0.1</v>
      </c>
      <c r="DW40" s="296">
        <v>-0.1</v>
      </c>
      <c r="DX40" s="259">
        <v>-0.05</v>
      </c>
      <c r="DY40" s="259">
        <v>-0.05</v>
      </c>
      <c r="DZ40" s="668">
        <v>7.9000000000000001E-2</v>
      </c>
      <c r="EA40" s="259"/>
      <c r="EB40" s="688">
        <v>114</v>
      </c>
      <c r="EC40" s="298">
        <v>0.9</v>
      </c>
      <c r="ED40" s="298">
        <v>219.1</v>
      </c>
      <c r="EE40" s="668">
        <v>0.87</v>
      </c>
      <c r="EF40" s="885"/>
      <c r="EG40" s="885"/>
      <c r="EH40" s="568">
        <v>0.05</v>
      </c>
      <c r="EI40" s="568"/>
      <c r="EJ40" s="887">
        <v>0.95</v>
      </c>
      <c r="EK40" s="722">
        <v>1</v>
      </c>
      <c r="EL40" s="300">
        <v>0.05</v>
      </c>
      <c r="EM40" s="301">
        <v>0.95</v>
      </c>
      <c r="EN40" s="1046"/>
      <c r="EO40" s="1007">
        <v>8.9999999999999993E-3</v>
      </c>
      <c r="EP40" s="1007">
        <v>4.1000000000000002E-2</v>
      </c>
      <c r="EQ40" s="1041">
        <v>0.95</v>
      </c>
      <c r="ER40" s="303"/>
      <c r="ES40" s="527">
        <v>0.77400000000000002</v>
      </c>
      <c r="ET40" s="236">
        <v>0.78</v>
      </c>
      <c r="EU40" s="236">
        <v>0.08</v>
      </c>
      <c r="EV40" s="236">
        <v>0.04</v>
      </c>
      <c r="EW40" s="236">
        <v>0.1</v>
      </c>
      <c r="EX40" s="528">
        <v>0.86799999999999999</v>
      </c>
      <c r="EY40" s="528">
        <v>0.64400000000000002</v>
      </c>
      <c r="EZ40" s="528">
        <v>0.78200000000000003</v>
      </c>
      <c r="FA40" s="528">
        <v>0.86899999999999999</v>
      </c>
      <c r="FB40" s="528">
        <v>0.71399999999999997</v>
      </c>
      <c r="FC40" s="529">
        <v>0.86</v>
      </c>
      <c r="FD40" s="307">
        <v>0.77</v>
      </c>
      <c r="FE40" s="308">
        <v>0.04</v>
      </c>
      <c r="FF40" s="308">
        <v>6.4000000000000001E-2</v>
      </c>
      <c r="FG40" s="308">
        <v>0.126</v>
      </c>
      <c r="FH40" s="530">
        <v>0.86299999999999999</v>
      </c>
      <c r="FI40" s="530">
        <v>0.78600000000000003</v>
      </c>
      <c r="FJ40" s="530">
        <v>0.90200000000000002</v>
      </c>
      <c r="FK40" s="307">
        <v>0.65</v>
      </c>
      <c r="FL40" s="308">
        <v>0.1</v>
      </c>
      <c r="FM40" s="308">
        <v>0.124</v>
      </c>
      <c r="FN40" s="308">
        <v>0.126</v>
      </c>
      <c r="FO40" s="527">
        <v>0.68600000000000005</v>
      </c>
      <c r="FP40" s="303">
        <v>0.63300000000000001</v>
      </c>
      <c r="FQ40" s="303">
        <v>9.6000000000000002E-2</v>
      </c>
      <c r="FR40" s="303">
        <v>0.11799999999999999</v>
      </c>
      <c r="FS40" s="303">
        <v>0.153</v>
      </c>
      <c r="FT40" s="528">
        <v>0.69399999999999995</v>
      </c>
      <c r="FU40" s="303">
        <v>0.6</v>
      </c>
      <c r="FV40" s="303">
        <v>0.1</v>
      </c>
      <c r="FW40" s="303">
        <v>0.2</v>
      </c>
      <c r="FX40" s="236">
        <v>0.1</v>
      </c>
      <c r="FY40" s="528">
        <v>0.70699999999999996</v>
      </c>
      <c r="FZ40" s="236">
        <v>0.64900000000000002</v>
      </c>
      <c r="GA40" s="303">
        <v>7.0000000000000007E-2</v>
      </c>
      <c r="GB40" s="303">
        <v>6.0999999999999999E-2</v>
      </c>
      <c r="GC40" s="303">
        <v>0.22</v>
      </c>
      <c r="GD40" s="528">
        <v>0.68400000000000005</v>
      </c>
      <c r="GE40" s="303">
        <v>0.625</v>
      </c>
      <c r="GF40" s="303">
        <v>0.125</v>
      </c>
      <c r="GG40" s="303">
        <v>0.125</v>
      </c>
      <c r="GH40" s="303">
        <v>0.125</v>
      </c>
      <c r="GI40" s="528">
        <v>0.64100000000000001</v>
      </c>
      <c r="GJ40" s="309">
        <v>0.69599999999999995</v>
      </c>
      <c r="GK40" s="352"/>
      <c r="GL40" s="352"/>
      <c r="GM40" s="310">
        <v>0.9</v>
      </c>
      <c r="GN40" s="310">
        <v>0.1</v>
      </c>
      <c r="GO40" s="310">
        <v>1</v>
      </c>
      <c r="GP40" s="352"/>
      <c r="GQ40" s="352"/>
      <c r="GR40" s="790">
        <v>167</v>
      </c>
      <c r="GS40" s="791">
        <v>274</v>
      </c>
      <c r="GT40" s="1033">
        <v>0.60948905109489049</v>
      </c>
      <c r="GU40" s="564">
        <v>151</v>
      </c>
      <c r="GV40" s="564">
        <v>301</v>
      </c>
      <c r="GW40" s="324">
        <v>0.50166112956810627</v>
      </c>
      <c r="GX40" s="528">
        <v>0.75</v>
      </c>
      <c r="GY40" s="531">
        <v>0.25</v>
      </c>
      <c r="GZ40" s="803">
        <v>16</v>
      </c>
      <c r="HA40" s="804">
        <v>50</v>
      </c>
      <c r="HB40" s="1033">
        <v>0.24242424242424243</v>
      </c>
      <c r="HC40" s="530">
        <v>0.4</v>
      </c>
      <c r="HD40" s="530">
        <v>0.6</v>
      </c>
      <c r="HE40" s="532">
        <v>16</v>
      </c>
      <c r="HF40" s="532">
        <v>71</v>
      </c>
      <c r="HG40" s="563">
        <v>0.22535211267605634</v>
      </c>
      <c r="HH40" s="532">
        <v>4</v>
      </c>
      <c r="HI40" s="537">
        <v>0.26666666666666666</v>
      </c>
      <c r="HJ40" s="803"/>
      <c r="HK40" s="804"/>
      <c r="HL40" s="805" t="s">
        <v>466</v>
      </c>
      <c r="HM40" s="534">
        <v>7</v>
      </c>
      <c r="HN40" s="534">
        <v>79</v>
      </c>
      <c r="HO40" s="320">
        <v>8.8607594936708861E-2</v>
      </c>
      <c r="HP40" s="528">
        <v>0.13</v>
      </c>
      <c r="HQ40" s="528">
        <v>0.87</v>
      </c>
      <c r="HR40" s="565">
        <v>0.14102564102564102</v>
      </c>
      <c r="HS40" s="733">
        <v>22</v>
      </c>
      <c r="HT40" s="733">
        <v>156</v>
      </c>
      <c r="HU40" s="622">
        <v>9.4399999999999998E-2</v>
      </c>
      <c r="HV40" s="622">
        <v>0.90559999999999996</v>
      </c>
      <c r="HW40" s="566">
        <v>0.13725490196078433</v>
      </c>
      <c r="HX40" s="564">
        <v>14</v>
      </c>
      <c r="HY40" s="564">
        <v>102</v>
      </c>
      <c r="HZ40" s="624">
        <v>5.7200000000000001E-2</v>
      </c>
      <c r="IA40" s="867">
        <v>0.94279999999999997</v>
      </c>
      <c r="IB40" s="565">
        <v>8.9285714285714288E-2</v>
      </c>
      <c r="IC40" s="733">
        <v>5</v>
      </c>
      <c r="ID40" s="733">
        <v>56</v>
      </c>
      <c r="IE40" s="530">
        <v>3.3636363637999975E-2</v>
      </c>
      <c r="IF40" s="537">
        <v>0.96636363636200007</v>
      </c>
      <c r="IG40" s="566">
        <v>8.3333333333333329E-2</v>
      </c>
      <c r="IH40" s="564">
        <v>19</v>
      </c>
      <c r="II40" s="564">
        <v>228</v>
      </c>
      <c r="IJ40" s="528">
        <v>5.7200000000000001E-2</v>
      </c>
      <c r="IK40" s="528">
        <v>0.94279999999999997</v>
      </c>
      <c r="IL40" s="566">
        <v>6.1728395061728392E-2</v>
      </c>
      <c r="IM40" s="564">
        <v>5</v>
      </c>
      <c r="IN40" s="564">
        <v>81</v>
      </c>
      <c r="IO40" s="528">
        <v>5.7200000000000001E-2</v>
      </c>
      <c r="IP40" s="528">
        <v>0.94279999999999997</v>
      </c>
      <c r="IQ40" s="565">
        <v>3.248259860788863E-2</v>
      </c>
      <c r="IR40" s="733">
        <v>14</v>
      </c>
      <c r="IS40" s="733">
        <v>431</v>
      </c>
      <c r="IT40" s="562">
        <v>2.9411764705882353E-2</v>
      </c>
      <c r="IU40" s="733">
        <v>21</v>
      </c>
      <c r="IV40" s="733">
        <v>714</v>
      </c>
      <c r="IW40" s="530">
        <v>0.03</v>
      </c>
      <c r="IX40" s="530">
        <v>0.97</v>
      </c>
      <c r="IY40" s="566">
        <v>4.0816326530612242E-2</v>
      </c>
      <c r="IZ40" s="564">
        <v>2</v>
      </c>
      <c r="JA40" s="564">
        <v>49</v>
      </c>
      <c r="JB40" s="528">
        <v>3.44E-2</v>
      </c>
      <c r="JC40" s="528">
        <v>0.96560000000000001</v>
      </c>
      <c r="JD40" s="527"/>
      <c r="JE40" s="528"/>
      <c r="JF40" s="528"/>
      <c r="JG40" s="528"/>
      <c r="JH40" s="531"/>
      <c r="JI40" s="538">
        <v>3</v>
      </c>
      <c r="JJ40" s="326">
        <v>3</v>
      </c>
      <c r="JK40" s="326">
        <v>3</v>
      </c>
      <c r="JL40" s="326">
        <v>2</v>
      </c>
      <c r="JM40" s="1079">
        <v>1.5900000000000001E-2</v>
      </c>
      <c r="JN40" s="918">
        <v>0.04</v>
      </c>
      <c r="JO40" s="918">
        <v>0.04</v>
      </c>
      <c r="JP40" s="759" t="e">
        <v>#N/A</v>
      </c>
      <c r="JQ40" s="330">
        <v>0.8</v>
      </c>
      <c r="JR40" s="760">
        <v>0.2</v>
      </c>
      <c r="JS40" s="724">
        <v>0.25997818582797966</v>
      </c>
      <c r="JT40" s="635">
        <v>43381</v>
      </c>
      <c r="JU40" s="635">
        <v>166864</v>
      </c>
      <c r="JV40" s="911">
        <v>1.9725370271006355E-2</v>
      </c>
      <c r="JW40" s="635">
        <v>82421</v>
      </c>
      <c r="JX40" s="635">
        <v>4178426</v>
      </c>
      <c r="JY40" s="329">
        <v>1.1000000000000001</v>
      </c>
      <c r="JZ40" s="329">
        <v>0.1</v>
      </c>
      <c r="KA40" s="329">
        <v>-6.1</v>
      </c>
      <c r="KB40" s="331">
        <v>-0.1</v>
      </c>
      <c r="KC40" s="332">
        <v>0.64700000000000002</v>
      </c>
      <c r="KD40" s="330">
        <v>0.59350621969217798</v>
      </c>
      <c r="KE40" s="330">
        <v>0.45649378030782195</v>
      </c>
      <c r="KF40" s="330">
        <v>0.05</v>
      </c>
      <c r="KG40" s="333">
        <v>0.49350621969217801</v>
      </c>
      <c r="KH40" s="539">
        <v>0.54900000000000004</v>
      </c>
      <c r="KI40" s="335">
        <v>0.52</v>
      </c>
      <c r="KJ40" s="329">
        <v>0.53</v>
      </c>
      <c r="KK40" s="329">
        <v>0.05</v>
      </c>
      <c r="KL40" s="331">
        <v>0.42000000000000004</v>
      </c>
      <c r="KM40" s="723">
        <v>3.4315983417779826E-2</v>
      </c>
      <c r="KN40" s="326">
        <v>447</v>
      </c>
      <c r="KO40" s="326">
        <v>13026</v>
      </c>
      <c r="KP40" s="721">
        <v>8.7890625E-3</v>
      </c>
      <c r="KQ40" s="326">
        <v>63</v>
      </c>
      <c r="KR40" s="326">
        <v>7168</v>
      </c>
      <c r="KS40" s="334">
        <v>0.05</v>
      </c>
      <c r="KT40" s="334">
        <v>0.05</v>
      </c>
      <c r="KU40" s="334">
        <v>0.05</v>
      </c>
      <c r="KV40" s="334">
        <v>-0.05</v>
      </c>
      <c r="KW40" s="334">
        <v>-0.05</v>
      </c>
      <c r="KX40" s="334">
        <v>-0.05</v>
      </c>
      <c r="KY40" s="539">
        <v>0.58799999999999997</v>
      </c>
      <c r="KZ40" s="335">
        <v>0.51968073327363296</v>
      </c>
      <c r="LA40" s="335">
        <v>0.38031926672636707</v>
      </c>
      <c r="LB40" s="335">
        <v>0.05</v>
      </c>
      <c r="LC40" s="335">
        <v>0.1</v>
      </c>
      <c r="LD40" s="335">
        <v>0.05</v>
      </c>
      <c r="LE40" s="336">
        <v>0.41968073327363298</v>
      </c>
      <c r="LF40" s="541">
        <v>0.89200000000000002</v>
      </c>
      <c r="LG40" s="334">
        <v>0.85</v>
      </c>
      <c r="LH40" s="334">
        <v>0.15</v>
      </c>
      <c r="LI40" s="543"/>
      <c r="LJ40" s="171">
        <v>6</v>
      </c>
      <c r="LK40" s="171">
        <v>2</v>
      </c>
      <c r="LL40" s="172">
        <v>8</v>
      </c>
      <c r="LM40" s="631"/>
      <c r="LN40" s="175">
        <v>0.8</v>
      </c>
      <c r="LO40" s="341">
        <v>0.2</v>
      </c>
      <c r="LP40" s="1046"/>
      <c r="LQ40" s="978">
        <v>0.6</v>
      </c>
      <c r="LR40" s="978">
        <v>0.25</v>
      </c>
      <c r="LS40" s="1003">
        <v>0.15</v>
      </c>
      <c r="LT40" s="631"/>
      <c r="LU40" s="259">
        <v>-0.1</v>
      </c>
      <c r="LV40" s="259">
        <v>-0.1</v>
      </c>
      <c r="LW40" s="259">
        <v>-0.1</v>
      </c>
      <c r="LX40" s="632"/>
      <c r="LY40" s="633">
        <v>73526</v>
      </c>
      <c r="LZ40" s="551">
        <v>544434</v>
      </c>
      <c r="MA40" s="631"/>
      <c r="MB40" s="354">
        <v>0.75</v>
      </c>
      <c r="MC40" s="175">
        <v>0.55000000000000004</v>
      </c>
      <c r="MD40" s="175">
        <v>0.1</v>
      </c>
      <c r="ME40" s="341">
        <v>0.35</v>
      </c>
      <c r="MF40" s="259"/>
      <c r="MG40" s="177">
        <v>0.8</v>
      </c>
      <c r="MH40" s="177">
        <v>0.6</v>
      </c>
      <c r="MI40" s="177">
        <v>0.1</v>
      </c>
      <c r="MJ40" s="338">
        <v>0.3</v>
      </c>
      <c r="MK40" s="634"/>
      <c r="ML40" s="179">
        <v>1.9</v>
      </c>
      <c r="MM40" s="180">
        <v>2.1</v>
      </c>
    </row>
    <row r="41" spans="1:351" x14ac:dyDescent="0.2">
      <c r="A41" s="268">
        <v>43497</v>
      </c>
      <c r="B41" s="855">
        <v>2</v>
      </c>
      <c r="C41" s="855">
        <v>2019</v>
      </c>
      <c r="D41" s="500">
        <v>7071</v>
      </c>
      <c r="E41" s="672">
        <v>1191</v>
      </c>
      <c r="F41" s="672">
        <v>837</v>
      </c>
      <c r="G41" s="672">
        <v>2880</v>
      </c>
      <c r="H41" s="674">
        <v>2163</v>
      </c>
      <c r="I41" s="672">
        <v>1776</v>
      </c>
      <c r="J41" s="671">
        <v>1</v>
      </c>
      <c r="K41" s="672">
        <v>5</v>
      </c>
      <c r="L41" s="504">
        <v>6</v>
      </c>
      <c r="M41" s="505">
        <v>8.4853627492575306E-4</v>
      </c>
      <c r="N41" s="505">
        <v>1.01810127032099E-3</v>
      </c>
      <c r="O41" s="506">
        <v>1E-3</v>
      </c>
      <c r="P41" s="506">
        <v>5.0000000000000001E-4</v>
      </c>
      <c r="Q41" s="507">
        <v>5.0000000000000001E-4</v>
      </c>
      <c r="R41" s="671">
        <v>1</v>
      </c>
      <c r="S41" s="509">
        <v>1</v>
      </c>
      <c r="T41" s="510">
        <v>0.25</v>
      </c>
      <c r="U41" s="510">
        <v>0.15</v>
      </c>
      <c r="V41" s="572">
        <v>0.6</v>
      </c>
      <c r="W41" s="671">
        <v>3</v>
      </c>
      <c r="X41" s="509">
        <v>0.6</v>
      </c>
      <c r="Y41" s="511">
        <v>0.25</v>
      </c>
      <c r="Z41" s="511">
        <v>0.15</v>
      </c>
      <c r="AA41" s="512">
        <v>0.6</v>
      </c>
      <c r="AB41" s="511"/>
      <c r="AC41" s="511"/>
      <c r="AD41" s="513"/>
      <c r="AE41" s="514"/>
      <c r="AF41" s="515"/>
      <c r="AG41" s="514"/>
      <c r="AH41" s="514"/>
      <c r="AI41" s="515"/>
      <c r="AJ41" s="514"/>
      <c r="AK41" s="514"/>
      <c r="AL41" s="515"/>
      <c r="AM41" s="516">
        <v>0.91</v>
      </c>
      <c r="AN41" s="517">
        <v>8.9999999999999969E-2</v>
      </c>
      <c r="AO41" s="688">
        <v>0</v>
      </c>
      <c r="AP41" s="519"/>
      <c r="AQ41" s="519"/>
      <c r="AR41" s="519"/>
      <c r="AS41" s="117">
        <v>0.28000000000000003</v>
      </c>
      <c r="AT41" s="117">
        <v>0.12</v>
      </c>
      <c r="AU41" s="272">
        <v>0.12</v>
      </c>
      <c r="AV41" s="688">
        <v>0</v>
      </c>
      <c r="AW41" s="519"/>
      <c r="AX41" s="519"/>
      <c r="AY41" s="519">
        <v>0.22</v>
      </c>
      <c r="AZ41" s="271">
        <v>0.1</v>
      </c>
      <c r="BA41" s="272">
        <v>0.1</v>
      </c>
      <c r="BB41" s="518"/>
      <c r="BC41" s="693">
        <v>3</v>
      </c>
      <c r="BD41" s="520"/>
      <c r="BE41" s="273"/>
      <c r="BF41" s="273">
        <v>5.0000000000000001E-3</v>
      </c>
      <c r="BG41" s="273">
        <v>2.5999999999999999E-3</v>
      </c>
      <c r="BH41" s="273">
        <v>2.3999999999999998E-3</v>
      </c>
      <c r="BI41" s="274"/>
      <c r="BJ41" s="518"/>
      <c r="BK41" s="693">
        <v>0</v>
      </c>
      <c r="BL41" s="520"/>
      <c r="BM41" s="273">
        <v>4.0000000000000001E-3</v>
      </c>
      <c r="BN41" s="273">
        <v>2E-3</v>
      </c>
      <c r="BO41" s="274">
        <v>1E-3</v>
      </c>
      <c r="BP41" s="273">
        <v>0</v>
      </c>
      <c r="BQ41" s="1021">
        <v>0</v>
      </c>
      <c r="BR41" s="1097">
        <v>0.5</v>
      </c>
      <c r="BS41" s="1021">
        <v>5</v>
      </c>
      <c r="BT41" s="698">
        <v>4.5499999999999999E-2</v>
      </c>
      <c r="BU41" s="995">
        <v>5.1200000000000002E-2</v>
      </c>
      <c r="BV41" s="995">
        <v>4.1700000000000001E-2</v>
      </c>
      <c r="BW41" s="995">
        <v>4.19E-2</v>
      </c>
      <c r="BX41" s="995">
        <v>6.5500000000000003E-2</v>
      </c>
      <c r="BY41" s="276">
        <v>0.04</v>
      </c>
      <c r="BZ41" s="277">
        <v>0.06</v>
      </c>
      <c r="CA41" s="815"/>
      <c r="CB41" s="816"/>
      <c r="CC41" s="816"/>
      <c r="CD41" s="987"/>
      <c r="CE41" s="978">
        <v>0.2</v>
      </c>
      <c r="CF41" s="978">
        <v>0.2</v>
      </c>
      <c r="CG41" s="978">
        <v>0.6</v>
      </c>
      <c r="CH41" s="816"/>
      <c r="CI41" s="816"/>
      <c r="CJ41" s="988"/>
      <c r="CK41" s="699"/>
      <c r="CL41" s="525">
        <v>0.8</v>
      </c>
      <c r="CM41" s="345">
        <v>0.2</v>
      </c>
      <c r="CN41" s="518"/>
      <c r="CO41" s="519"/>
      <c r="CP41" s="519"/>
      <c r="CQ41" s="478"/>
      <c r="CR41" s="295">
        <v>0.8</v>
      </c>
      <c r="CS41" s="295">
        <v>9.5000000000000001E-2</v>
      </c>
      <c r="CT41" s="295">
        <v>0.10499999999999998</v>
      </c>
      <c r="CU41" s="526"/>
      <c r="CV41" s="815"/>
      <c r="CW41" s="816">
        <v>23</v>
      </c>
      <c r="CX41" s="816">
        <v>23</v>
      </c>
      <c r="CY41" s="987"/>
      <c r="CZ41" s="987">
        <v>0.99099999999999999</v>
      </c>
      <c r="DA41" s="1003">
        <v>8.9999999999999993E-3</v>
      </c>
      <c r="DB41" s="636">
        <v>1</v>
      </c>
      <c r="DC41" s="557">
        <v>3000</v>
      </c>
      <c r="DD41" s="558">
        <v>0</v>
      </c>
      <c r="DE41" s="348">
        <v>3000</v>
      </c>
      <c r="DF41" s="348">
        <v>1500000</v>
      </c>
      <c r="DG41" s="348">
        <v>-500000</v>
      </c>
      <c r="DH41" s="559">
        <v>0</v>
      </c>
      <c r="DI41" s="560">
        <v>3903000</v>
      </c>
      <c r="DJ41" s="561">
        <v>3770000</v>
      </c>
      <c r="DK41" s="300">
        <v>3.5278514588859416E-2</v>
      </c>
      <c r="DL41" s="300">
        <v>0.4</v>
      </c>
      <c r="DM41" s="300">
        <v>-0.2</v>
      </c>
      <c r="DN41" s="259">
        <v>-0.2</v>
      </c>
      <c r="DO41" s="1008"/>
      <c r="DP41" s="792">
        <v>0.05</v>
      </c>
      <c r="DQ41" s="978">
        <v>0.02</v>
      </c>
      <c r="DR41" s="978">
        <v>0.93</v>
      </c>
      <c r="DS41" s="665">
        <v>4.3999999999999997E-2</v>
      </c>
      <c r="DT41" s="259">
        <v>0.15</v>
      </c>
      <c r="DU41" s="259">
        <v>-0.2</v>
      </c>
      <c r="DV41" s="259">
        <v>-0.1</v>
      </c>
      <c r="DW41" s="296">
        <v>-0.1</v>
      </c>
      <c r="DX41" s="259">
        <v>-0.05</v>
      </c>
      <c r="DY41" s="259">
        <v>-0.05</v>
      </c>
      <c r="DZ41" s="668">
        <v>8.4000000000000005E-2</v>
      </c>
      <c r="EA41" s="259"/>
      <c r="EB41" s="688">
        <v>107</v>
      </c>
      <c r="EC41" s="298">
        <v>0.9</v>
      </c>
      <c r="ED41" s="298">
        <v>219.1</v>
      </c>
      <c r="EE41" s="668">
        <v>0.90700000000000003</v>
      </c>
      <c r="EF41" s="885"/>
      <c r="EG41" s="885"/>
      <c r="EH41" s="568">
        <v>0.05</v>
      </c>
      <c r="EI41" s="568"/>
      <c r="EJ41" s="887">
        <v>0.95</v>
      </c>
      <c r="EK41" s="630">
        <v>1</v>
      </c>
      <c r="EL41" s="300">
        <v>0.05</v>
      </c>
      <c r="EM41" s="301">
        <v>0.95</v>
      </c>
      <c r="EN41" s="1046"/>
      <c r="EO41" s="1007">
        <v>8.9999999999999993E-3</v>
      </c>
      <c r="EP41" s="1007">
        <v>4.1000000000000002E-2</v>
      </c>
      <c r="EQ41" s="1041">
        <v>0.95</v>
      </c>
      <c r="ER41" s="303"/>
      <c r="ES41" s="527">
        <v>0.79400000000000004</v>
      </c>
      <c r="ET41" s="236">
        <v>0.78</v>
      </c>
      <c r="EU41" s="236">
        <v>0.08</v>
      </c>
      <c r="EV41" s="236">
        <v>0.04</v>
      </c>
      <c r="EW41" s="236">
        <v>0.1</v>
      </c>
      <c r="EX41" s="528">
        <v>0.89700000000000002</v>
      </c>
      <c r="EY41" s="528">
        <v>0.72199999999999998</v>
      </c>
      <c r="EZ41" s="528">
        <v>0.79</v>
      </c>
      <c r="FA41" s="528">
        <v>0.88300000000000001</v>
      </c>
      <c r="FB41" s="528">
        <v>0.71299999999999997</v>
      </c>
      <c r="FC41" s="529">
        <v>0.85099999999999998</v>
      </c>
      <c r="FD41" s="307">
        <v>0.77</v>
      </c>
      <c r="FE41" s="308">
        <v>0.04</v>
      </c>
      <c r="FF41" s="308">
        <v>6.4000000000000001E-2</v>
      </c>
      <c r="FG41" s="308">
        <v>0.126</v>
      </c>
      <c r="FH41" s="530">
        <v>0.86399999999999999</v>
      </c>
      <c r="FI41" s="530">
        <v>0.90700000000000003</v>
      </c>
      <c r="FJ41" s="530">
        <v>0.80800000000000005</v>
      </c>
      <c r="FK41" s="307">
        <v>0.65</v>
      </c>
      <c r="FL41" s="308">
        <v>0.1</v>
      </c>
      <c r="FM41" s="308">
        <v>0.124</v>
      </c>
      <c r="FN41" s="308">
        <v>0.126</v>
      </c>
      <c r="FO41" s="527">
        <v>0.748</v>
      </c>
      <c r="FP41" s="303">
        <v>0.63300000000000001</v>
      </c>
      <c r="FQ41" s="303">
        <v>9.6000000000000002E-2</v>
      </c>
      <c r="FR41" s="303">
        <v>0.11799999999999999</v>
      </c>
      <c r="FS41" s="303">
        <v>0.153</v>
      </c>
      <c r="FT41" s="528">
        <v>0.68</v>
      </c>
      <c r="FU41" s="303">
        <v>0.6</v>
      </c>
      <c r="FV41" s="303">
        <v>0.1</v>
      </c>
      <c r="FW41" s="303">
        <v>0.2</v>
      </c>
      <c r="FX41" s="236">
        <v>0.1</v>
      </c>
      <c r="FY41" s="528">
        <v>0.77600000000000002</v>
      </c>
      <c r="FZ41" s="236">
        <v>0.64900000000000002</v>
      </c>
      <c r="GA41" s="303">
        <v>7.0000000000000007E-2</v>
      </c>
      <c r="GB41" s="303">
        <v>6.0999999999999999E-2</v>
      </c>
      <c r="GC41" s="303">
        <v>0.22</v>
      </c>
      <c r="GD41" s="528">
        <v>0.78400000000000003</v>
      </c>
      <c r="GE41" s="303">
        <v>0.625</v>
      </c>
      <c r="GF41" s="303">
        <v>0.125</v>
      </c>
      <c r="GG41" s="303">
        <v>0.125</v>
      </c>
      <c r="GH41" s="303">
        <v>0.125</v>
      </c>
      <c r="GI41" s="528">
        <v>0.73899999999999999</v>
      </c>
      <c r="GJ41" s="309">
        <v>0.79100000000000004</v>
      </c>
      <c r="GK41" s="352"/>
      <c r="GL41" s="352"/>
      <c r="GM41" s="310">
        <v>0.9</v>
      </c>
      <c r="GN41" s="310">
        <v>0.1</v>
      </c>
      <c r="GO41" s="310">
        <v>0.96699999999999997</v>
      </c>
      <c r="GP41" s="352"/>
      <c r="GQ41" s="352"/>
      <c r="GR41" s="790">
        <v>169</v>
      </c>
      <c r="GS41" s="791">
        <v>259</v>
      </c>
      <c r="GT41" s="1033">
        <v>0.65250965250965254</v>
      </c>
      <c r="GU41" s="564">
        <v>143</v>
      </c>
      <c r="GV41" s="564">
        <v>270</v>
      </c>
      <c r="GW41" s="324">
        <v>0.52962962962962967</v>
      </c>
      <c r="GX41" s="528">
        <v>0.75</v>
      </c>
      <c r="GY41" s="531">
        <v>0.25</v>
      </c>
      <c r="GZ41" s="803">
        <v>12</v>
      </c>
      <c r="HA41" s="804">
        <v>52</v>
      </c>
      <c r="HB41" s="1033">
        <v>0.1875</v>
      </c>
      <c r="HC41" s="530">
        <v>0.42</v>
      </c>
      <c r="HD41" s="530">
        <v>0.58000000000000007</v>
      </c>
      <c r="HE41" s="532">
        <v>13</v>
      </c>
      <c r="HF41" s="532">
        <v>69</v>
      </c>
      <c r="HG41" s="563">
        <v>0.18840579710144928</v>
      </c>
      <c r="HH41" s="532">
        <v>4</v>
      </c>
      <c r="HI41" s="537">
        <v>0.23287671232876711</v>
      </c>
      <c r="HJ41" s="803"/>
      <c r="HK41" s="804"/>
      <c r="HL41" s="805" t="s">
        <v>466</v>
      </c>
      <c r="HM41" s="534">
        <v>10</v>
      </c>
      <c r="HN41" s="534">
        <v>76</v>
      </c>
      <c r="HO41" s="320">
        <v>0.13157894736842105</v>
      </c>
      <c r="HP41" s="528">
        <v>0.14000000000000001</v>
      </c>
      <c r="HQ41" s="528">
        <v>0.86</v>
      </c>
      <c r="HR41" s="565">
        <v>0.1888111888111888</v>
      </c>
      <c r="HS41" s="733">
        <v>27</v>
      </c>
      <c r="HT41" s="733">
        <v>143</v>
      </c>
      <c r="HU41" s="622">
        <v>8.72E-2</v>
      </c>
      <c r="HV41" s="622">
        <v>0.91280000000000006</v>
      </c>
      <c r="HW41" s="566">
        <v>5.1546391752577317E-2</v>
      </c>
      <c r="HX41" s="564">
        <v>5</v>
      </c>
      <c r="HY41" s="564">
        <v>97</v>
      </c>
      <c r="HZ41" s="624">
        <v>5.3600000000000002E-2</v>
      </c>
      <c r="IA41" s="867">
        <v>0.94640000000000002</v>
      </c>
      <c r="IB41" s="565">
        <v>4.5454545454545456E-2</v>
      </c>
      <c r="IC41" s="733">
        <v>2</v>
      </c>
      <c r="ID41" s="733">
        <v>44</v>
      </c>
      <c r="IE41" s="530">
        <v>3.1818181819999972E-2</v>
      </c>
      <c r="IF41" s="537">
        <v>0.96818181818000004</v>
      </c>
      <c r="IG41" s="566">
        <v>5.3658536585365853E-2</v>
      </c>
      <c r="IH41" s="564">
        <v>11</v>
      </c>
      <c r="II41" s="564">
        <v>205</v>
      </c>
      <c r="IJ41" s="528">
        <v>5.3600000000000002E-2</v>
      </c>
      <c r="IK41" s="528">
        <v>0.94640000000000002</v>
      </c>
      <c r="IL41" s="566">
        <v>0.15189873417721519</v>
      </c>
      <c r="IM41" s="564">
        <v>12</v>
      </c>
      <c r="IN41" s="564">
        <v>79</v>
      </c>
      <c r="IO41" s="528">
        <v>5.3600000000000002E-2</v>
      </c>
      <c r="IP41" s="528">
        <v>0.94640000000000002</v>
      </c>
      <c r="IQ41" s="565">
        <v>3.4482758620689655E-2</v>
      </c>
      <c r="IR41" s="733">
        <v>14</v>
      </c>
      <c r="IS41" s="733">
        <v>406</v>
      </c>
      <c r="IT41" s="562">
        <v>3.0645161290322579E-2</v>
      </c>
      <c r="IU41" s="733">
        <v>19</v>
      </c>
      <c r="IV41" s="733">
        <v>620</v>
      </c>
      <c r="IW41" s="530">
        <v>0.03</v>
      </c>
      <c r="IX41" s="530">
        <v>0.97</v>
      </c>
      <c r="IY41" s="566">
        <v>0</v>
      </c>
      <c r="IZ41" s="564">
        <v>0</v>
      </c>
      <c r="JA41" s="564">
        <v>48</v>
      </c>
      <c r="JB41" s="528">
        <v>3.2199999999999999E-2</v>
      </c>
      <c r="JC41" s="528">
        <v>0.96779999999999999</v>
      </c>
      <c r="JD41" s="527"/>
      <c r="JE41" s="528"/>
      <c r="JF41" s="528"/>
      <c r="JG41" s="528"/>
      <c r="JH41" s="531"/>
      <c r="JI41" s="538">
        <v>0</v>
      </c>
      <c r="JJ41" s="326">
        <v>3</v>
      </c>
      <c r="JK41" s="326">
        <v>3</v>
      </c>
      <c r="JL41" s="326">
        <v>2</v>
      </c>
      <c r="JM41" s="1079">
        <v>1.4999999999999999E-2</v>
      </c>
      <c r="JN41" s="918">
        <v>0.04</v>
      </c>
      <c r="JO41" s="918">
        <v>0.04</v>
      </c>
      <c r="JP41" s="759" t="e">
        <v>#N/A</v>
      </c>
      <c r="JQ41" s="330">
        <v>0.8</v>
      </c>
      <c r="JR41" s="760">
        <v>0.2</v>
      </c>
      <c r="JS41" s="724">
        <v>0.36960762367688915</v>
      </c>
      <c r="JT41" s="635">
        <v>46232</v>
      </c>
      <c r="JU41" s="635">
        <v>125084</v>
      </c>
      <c r="JV41" s="911">
        <v>2.8143321582157443E-2</v>
      </c>
      <c r="JW41" s="635">
        <v>127235</v>
      </c>
      <c r="JX41" s="635">
        <v>4520966</v>
      </c>
      <c r="JY41" s="329">
        <v>1.1000000000000001</v>
      </c>
      <c r="JZ41" s="329">
        <v>0.1</v>
      </c>
      <c r="KA41" s="329">
        <v>-6.1</v>
      </c>
      <c r="KB41" s="331">
        <v>-0.1</v>
      </c>
      <c r="KC41" s="332">
        <v>0.75900000000000001</v>
      </c>
      <c r="KD41" s="330">
        <v>0.67110177404295046</v>
      </c>
      <c r="KE41" s="330">
        <v>0.37889822595704947</v>
      </c>
      <c r="KF41" s="330">
        <v>0.05</v>
      </c>
      <c r="KG41" s="333">
        <v>0.57110177404295048</v>
      </c>
      <c r="KH41" s="539">
        <v>0.746</v>
      </c>
      <c r="KI41" s="335">
        <v>0.51</v>
      </c>
      <c r="KJ41" s="329">
        <v>0.54</v>
      </c>
      <c r="KK41" s="329">
        <v>0.05</v>
      </c>
      <c r="KL41" s="331">
        <v>0.41000000000000003</v>
      </c>
      <c r="KM41" s="723">
        <v>3.2335160972866581E-2</v>
      </c>
      <c r="KN41" s="326">
        <v>460</v>
      </c>
      <c r="KO41" s="326">
        <v>14226</v>
      </c>
      <c r="KP41" s="721">
        <v>1.5232292460015233E-3</v>
      </c>
      <c r="KQ41" s="326">
        <v>12</v>
      </c>
      <c r="KR41" s="326">
        <v>7878</v>
      </c>
      <c r="KS41" s="334">
        <v>0.05</v>
      </c>
      <c r="KT41" s="334">
        <v>0.05</v>
      </c>
      <c r="KU41" s="334">
        <v>0.05</v>
      </c>
      <c r="KV41" s="334">
        <v>-0.05</v>
      </c>
      <c r="KW41" s="334">
        <v>-0.05</v>
      </c>
      <c r="KX41" s="334">
        <v>-0.05</v>
      </c>
      <c r="KY41" s="539">
        <v>0.50660000000000005</v>
      </c>
      <c r="KZ41" s="335">
        <v>0.52737662270527697</v>
      </c>
      <c r="LA41" s="335">
        <v>0.37262337729472295</v>
      </c>
      <c r="LB41" s="335">
        <v>0.05</v>
      </c>
      <c r="LC41" s="335">
        <v>0.1</v>
      </c>
      <c r="LD41" s="335">
        <v>0.05</v>
      </c>
      <c r="LE41" s="336">
        <v>0.42737662270527699</v>
      </c>
      <c r="LF41" s="541">
        <v>0.88500000000000001</v>
      </c>
      <c r="LG41" s="334">
        <v>0.85</v>
      </c>
      <c r="LH41" s="334">
        <v>0.15</v>
      </c>
      <c r="LI41" s="543"/>
      <c r="LJ41" s="171">
        <v>6</v>
      </c>
      <c r="LK41" s="171">
        <v>2</v>
      </c>
      <c r="LL41" s="172">
        <v>8</v>
      </c>
      <c r="LM41" s="631"/>
      <c r="LN41" s="175">
        <v>0.8</v>
      </c>
      <c r="LO41" s="341">
        <v>0.2</v>
      </c>
      <c r="LP41" s="1046"/>
      <c r="LQ41" s="978">
        <v>0.6</v>
      </c>
      <c r="LR41" s="978">
        <v>0.25</v>
      </c>
      <c r="LS41" s="1003">
        <v>0.15</v>
      </c>
      <c r="LT41" s="631"/>
      <c r="LU41" s="259">
        <v>-0.1</v>
      </c>
      <c r="LV41" s="259">
        <v>-0.1</v>
      </c>
      <c r="LW41" s="259">
        <v>-0.1</v>
      </c>
      <c r="LX41" s="632"/>
      <c r="LY41" s="633">
        <v>78492</v>
      </c>
      <c r="LZ41" s="551">
        <v>539468</v>
      </c>
      <c r="MA41" s="631"/>
      <c r="MB41" s="354">
        <v>0.75</v>
      </c>
      <c r="MC41" s="175">
        <v>0.55000000000000004</v>
      </c>
      <c r="MD41" s="175">
        <v>0.1</v>
      </c>
      <c r="ME41" s="341">
        <v>0.35</v>
      </c>
      <c r="MF41" s="259"/>
      <c r="MG41" s="177">
        <v>0.8</v>
      </c>
      <c r="MH41" s="177">
        <v>0.6</v>
      </c>
      <c r="MI41" s="177">
        <v>0.1</v>
      </c>
      <c r="MJ41" s="338">
        <v>0.3</v>
      </c>
      <c r="MK41" s="634"/>
      <c r="ML41" s="179">
        <v>1.9</v>
      </c>
      <c r="MM41" s="180">
        <v>2.1</v>
      </c>
    </row>
    <row r="42" spans="1:351" ht="13.5" thickBot="1" x14ac:dyDescent="0.25">
      <c r="A42" s="268">
        <v>43525</v>
      </c>
      <c r="B42" s="855">
        <v>3</v>
      </c>
      <c r="C42" s="855">
        <v>2019</v>
      </c>
      <c r="D42" s="500">
        <v>8186</v>
      </c>
      <c r="E42" s="672">
        <v>1346</v>
      </c>
      <c r="F42" s="672">
        <v>879</v>
      </c>
      <c r="G42" s="672">
        <v>3624</v>
      </c>
      <c r="H42" s="674">
        <v>2337</v>
      </c>
      <c r="I42" s="672">
        <v>1797</v>
      </c>
      <c r="J42" s="671">
        <v>8</v>
      </c>
      <c r="K42" s="672">
        <v>2</v>
      </c>
      <c r="L42" s="504">
        <v>10</v>
      </c>
      <c r="M42" s="505">
        <v>1.221597849987784E-3</v>
      </c>
      <c r="N42" s="505">
        <v>1.01810127032099E-3</v>
      </c>
      <c r="O42" s="506">
        <v>1E-3</v>
      </c>
      <c r="P42" s="506">
        <v>5.0000000000000001E-4</v>
      </c>
      <c r="Q42" s="507">
        <v>5.0000000000000001E-4</v>
      </c>
      <c r="R42" s="671">
        <v>7</v>
      </c>
      <c r="S42" s="509">
        <v>0.875</v>
      </c>
      <c r="T42" s="510">
        <v>0.25</v>
      </c>
      <c r="U42" s="510">
        <v>0.15</v>
      </c>
      <c r="V42" s="572">
        <v>0.6</v>
      </c>
      <c r="W42" s="671">
        <v>0</v>
      </c>
      <c r="X42" s="509">
        <v>0</v>
      </c>
      <c r="Y42" s="511">
        <v>0.25</v>
      </c>
      <c r="Z42" s="511">
        <v>0.15</v>
      </c>
      <c r="AA42" s="512">
        <v>0.6</v>
      </c>
      <c r="AB42" s="511"/>
      <c r="AC42" s="511"/>
      <c r="AD42" s="671">
        <v>45</v>
      </c>
      <c r="AE42" s="672">
        <v>66</v>
      </c>
      <c r="AF42" s="683">
        <v>0.68181818181818177</v>
      </c>
      <c r="AG42" s="672">
        <v>5</v>
      </c>
      <c r="AH42" s="672">
        <v>9</v>
      </c>
      <c r="AI42" s="683">
        <v>0.55555555555555558</v>
      </c>
      <c r="AJ42" s="672">
        <v>9</v>
      </c>
      <c r="AK42" s="672">
        <v>18</v>
      </c>
      <c r="AL42" s="683">
        <v>0.5</v>
      </c>
      <c r="AM42" s="510">
        <v>1</v>
      </c>
      <c r="AN42" s="572">
        <v>0</v>
      </c>
      <c r="AO42" s="688">
        <v>0</v>
      </c>
      <c r="AP42" s="686">
        <v>2</v>
      </c>
      <c r="AQ42" s="686"/>
      <c r="AR42" s="523">
        <v>0.17</v>
      </c>
      <c r="AS42" s="117">
        <v>0.28000000000000003</v>
      </c>
      <c r="AT42" s="117">
        <v>0.12</v>
      </c>
      <c r="AU42" s="118">
        <v>0.12</v>
      </c>
      <c r="AV42" s="688">
        <v>0</v>
      </c>
      <c r="AW42" s="686">
        <v>0</v>
      </c>
      <c r="AX42" s="544">
        <v>0</v>
      </c>
      <c r="AY42" s="544">
        <v>0.22</v>
      </c>
      <c r="AZ42" s="120">
        <v>0.1</v>
      </c>
      <c r="BA42" s="121">
        <v>0.1</v>
      </c>
      <c r="BB42" s="1089">
        <v>7</v>
      </c>
      <c r="BC42" s="696">
        <v>3</v>
      </c>
      <c r="BD42" s="1090">
        <v>3.8953811908736783E-3</v>
      </c>
      <c r="BE42" s="392"/>
      <c r="BF42" s="392">
        <v>5.0000000000000001E-3</v>
      </c>
      <c r="BG42" s="392">
        <v>2.5999999999999999E-3</v>
      </c>
      <c r="BH42" s="392">
        <v>2.3999999999999998E-3</v>
      </c>
      <c r="BI42" s="393"/>
      <c r="BJ42" s="1089">
        <v>0</v>
      </c>
      <c r="BK42" s="696">
        <v>0</v>
      </c>
      <c r="BL42" s="1090">
        <v>0</v>
      </c>
      <c r="BM42" s="115">
        <v>4.0000000000000001E-3</v>
      </c>
      <c r="BN42" s="115">
        <v>2E-3</v>
      </c>
      <c r="BO42" s="390">
        <v>1E-3</v>
      </c>
      <c r="BP42" s="273">
        <v>0</v>
      </c>
      <c r="BQ42" s="1023">
        <v>0</v>
      </c>
      <c r="BR42" s="1095">
        <v>0.5</v>
      </c>
      <c r="BS42" s="879">
        <v>5</v>
      </c>
      <c r="BT42" s="698">
        <v>4.48E-2</v>
      </c>
      <c r="BU42" s="995">
        <v>4.53E-2</v>
      </c>
      <c r="BV42" s="995">
        <v>3.7699999999999997E-2</v>
      </c>
      <c r="BW42" s="995">
        <v>3.5000000000000003E-2</v>
      </c>
      <c r="BX42" s="995">
        <v>5.8900000000000001E-2</v>
      </c>
      <c r="BY42" s="276">
        <v>0.04</v>
      </c>
      <c r="BZ42" s="277">
        <v>0.06</v>
      </c>
      <c r="CA42" s="815"/>
      <c r="CB42" s="816"/>
      <c r="CC42" s="816"/>
      <c r="CD42" s="987"/>
      <c r="CE42" s="978">
        <v>0.2</v>
      </c>
      <c r="CF42" s="978">
        <v>0.2</v>
      </c>
      <c r="CG42" s="978">
        <v>0.6</v>
      </c>
      <c r="CH42" s="816"/>
      <c r="CI42" s="816"/>
      <c r="CJ42" s="988"/>
      <c r="CK42" s="699"/>
      <c r="CL42" s="525">
        <v>0.8</v>
      </c>
      <c r="CM42" s="345">
        <v>0.2</v>
      </c>
      <c r="CN42" s="688">
        <v>81</v>
      </c>
      <c r="CO42" s="693">
        <v>86</v>
      </c>
      <c r="CP42" s="693">
        <v>129</v>
      </c>
      <c r="CQ42" s="568">
        <v>0.62790697674418605</v>
      </c>
      <c r="CR42" s="278">
        <v>0.9</v>
      </c>
      <c r="CS42" s="278">
        <v>9.5000000000000001E-2</v>
      </c>
      <c r="CT42" s="278">
        <v>5.0000000000000044E-3</v>
      </c>
      <c r="CU42" s="569">
        <v>0.66666666666666663</v>
      </c>
      <c r="CV42" s="815">
        <v>43</v>
      </c>
      <c r="CW42" s="816">
        <v>10</v>
      </c>
      <c r="CX42" s="816">
        <v>10</v>
      </c>
      <c r="CY42" s="987">
        <v>1</v>
      </c>
      <c r="CZ42" s="987">
        <v>0.99099999999999999</v>
      </c>
      <c r="DA42" s="1003">
        <v>8.9999999999999993E-3</v>
      </c>
      <c r="DB42" s="636">
        <v>1</v>
      </c>
      <c r="DC42" s="557">
        <v>120000</v>
      </c>
      <c r="DD42" s="558">
        <v>0</v>
      </c>
      <c r="DE42" s="348">
        <v>120000</v>
      </c>
      <c r="DF42" s="348">
        <v>1500000</v>
      </c>
      <c r="DG42" s="348">
        <v>-500000</v>
      </c>
      <c r="DH42" s="559">
        <v>0</v>
      </c>
      <c r="DI42" s="560">
        <v>4267000</v>
      </c>
      <c r="DJ42" s="561">
        <v>4206000</v>
      </c>
      <c r="DK42" s="300">
        <v>1.4503090822634332E-2</v>
      </c>
      <c r="DL42" s="300">
        <v>0.4</v>
      </c>
      <c r="DM42" s="300">
        <v>-0.2</v>
      </c>
      <c r="DN42" s="259">
        <v>-0.2</v>
      </c>
      <c r="DO42" s="1008">
        <v>1</v>
      </c>
      <c r="DP42" s="792">
        <v>0.05</v>
      </c>
      <c r="DQ42" s="978">
        <v>0.02</v>
      </c>
      <c r="DR42" s="978">
        <v>0.93</v>
      </c>
      <c r="DS42" s="665">
        <v>4.3999999999999997E-2</v>
      </c>
      <c r="DT42" s="259">
        <v>0.15</v>
      </c>
      <c r="DU42" s="259">
        <v>-0.2</v>
      </c>
      <c r="DV42" s="259">
        <v>-0.1</v>
      </c>
      <c r="DW42" s="296">
        <v>-0.1</v>
      </c>
      <c r="DX42" s="259">
        <v>-0.05</v>
      </c>
      <c r="DY42" s="259">
        <v>-0.05</v>
      </c>
      <c r="DZ42" s="668">
        <v>0.108</v>
      </c>
      <c r="EA42" s="259"/>
      <c r="EB42" s="688">
        <v>76</v>
      </c>
      <c r="EC42" s="298">
        <v>0.9</v>
      </c>
      <c r="ED42" s="298">
        <v>219.1</v>
      </c>
      <c r="EE42" s="721">
        <v>0.93507320178230424</v>
      </c>
      <c r="EF42" s="885">
        <v>102</v>
      </c>
      <c r="EG42" s="885">
        <v>1469</v>
      </c>
      <c r="EH42" s="568">
        <v>0.05</v>
      </c>
      <c r="EI42" s="568"/>
      <c r="EJ42" s="887">
        <v>0.95</v>
      </c>
      <c r="EK42" s="630">
        <v>1</v>
      </c>
      <c r="EL42" s="300">
        <v>0.05</v>
      </c>
      <c r="EM42" s="301">
        <v>0.95</v>
      </c>
      <c r="EN42" s="1046">
        <v>1</v>
      </c>
      <c r="EO42" s="1007">
        <v>8.9999999999999993E-3</v>
      </c>
      <c r="EP42" s="1007">
        <v>4.1000000000000002E-2</v>
      </c>
      <c r="EQ42" s="1041">
        <v>0.95</v>
      </c>
      <c r="ER42" s="303"/>
      <c r="ES42" s="527">
        <v>0.81299999999999994</v>
      </c>
      <c r="ET42" s="236">
        <v>0.78</v>
      </c>
      <c r="EU42" s="236">
        <v>0.08</v>
      </c>
      <c r="EV42" s="236">
        <v>0.04</v>
      </c>
      <c r="EW42" s="236">
        <v>0.1</v>
      </c>
      <c r="EX42" s="528">
        <v>0.89100000000000001</v>
      </c>
      <c r="EY42" s="528">
        <v>0.68700000000000006</v>
      </c>
      <c r="EZ42" s="528">
        <v>0.74199999999999999</v>
      </c>
      <c r="FA42" s="528">
        <v>0.89100000000000001</v>
      </c>
      <c r="FB42" s="528">
        <v>0.89200000000000002</v>
      </c>
      <c r="FC42" s="529">
        <v>0.81699999999999995</v>
      </c>
      <c r="FD42" s="307">
        <v>0.77</v>
      </c>
      <c r="FE42" s="308">
        <v>0.04</v>
      </c>
      <c r="FF42" s="308">
        <v>6.4000000000000001E-2</v>
      </c>
      <c r="FG42" s="308">
        <v>0.126</v>
      </c>
      <c r="FH42" s="530">
        <v>0.89</v>
      </c>
      <c r="FI42" s="530">
        <v>0.878</v>
      </c>
      <c r="FJ42" s="530">
        <v>0.72499999999999998</v>
      </c>
      <c r="FK42" s="307">
        <v>0.65</v>
      </c>
      <c r="FL42" s="308">
        <v>0.1</v>
      </c>
      <c r="FM42" s="308">
        <v>0.124</v>
      </c>
      <c r="FN42" s="308">
        <v>0.126</v>
      </c>
      <c r="FO42" s="527">
        <v>0.76800000000000002</v>
      </c>
      <c r="FP42" s="303">
        <v>0.63300000000000001</v>
      </c>
      <c r="FQ42" s="303">
        <v>9.6000000000000002E-2</v>
      </c>
      <c r="FR42" s="303">
        <v>0.11799999999999999</v>
      </c>
      <c r="FS42" s="303">
        <v>0.153</v>
      </c>
      <c r="FT42" s="528">
        <v>0.69799999999999995</v>
      </c>
      <c r="FU42" s="303">
        <v>0.6</v>
      </c>
      <c r="FV42" s="303">
        <v>0.1</v>
      </c>
      <c r="FW42" s="303">
        <v>0.2</v>
      </c>
      <c r="FX42" s="236">
        <v>0.1</v>
      </c>
      <c r="FY42" s="528">
        <v>0.69299999999999995</v>
      </c>
      <c r="FZ42" s="236">
        <v>0.64900000000000002</v>
      </c>
      <c r="GA42" s="303">
        <v>7.0000000000000007E-2</v>
      </c>
      <c r="GB42" s="303">
        <v>6.0999999999999999E-2</v>
      </c>
      <c r="GC42" s="303">
        <v>0.22</v>
      </c>
      <c r="GD42" s="528">
        <v>0.88600000000000001</v>
      </c>
      <c r="GE42" s="303">
        <v>0.625</v>
      </c>
      <c r="GF42" s="303">
        <v>0.125</v>
      </c>
      <c r="GG42" s="303">
        <v>0.125</v>
      </c>
      <c r="GH42" s="303">
        <v>0.125</v>
      </c>
      <c r="GI42" s="528">
        <v>0.83299999999999996</v>
      </c>
      <c r="GJ42" s="1059">
        <v>0.85633802816901405</v>
      </c>
      <c r="GK42" s="1060">
        <v>102</v>
      </c>
      <c r="GL42" s="1060">
        <v>608</v>
      </c>
      <c r="GM42" s="310">
        <v>0.9</v>
      </c>
      <c r="GN42" s="310">
        <v>0.1</v>
      </c>
      <c r="GO42" s="896">
        <v>0.95884773662551437</v>
      </c>
      <c r="GP42" s="1060">
        <v>10</v>
      </c>
      <c r="GQ42" s="1060">
        <v>233</v>
      </c>
      <c r="GR42" s="790"/>
      <c r="GS42" s="791"/>
      <c r="GT42" s="1033"/>
      <c r="GU42" s="564">
        <v>165</v>
      </c>
      <c r="GV42" s="564">
        <v>294</v>
      </c>
      <c r="GW42" s="324">
        <v>0.56122448979591832</v>
      </c>
      <c r="GX42" s="528">
        <v>0.75</v>
      </c>
      <c r="GY42" s="531">
        <v>0.25</v>
      </c>
      <c r="GZ42" s="803"/>
      <c r="HA42" s="804"/>
      <c r="HB42" s="1033"/>
      <c r="HC42" s="530">
        <v>0.44</v>
      </c>
      <c r="HD42" s="530">
        <v>0.56000000000000005</v>
      </c>
      <c r="HE42" s="532">
        <v>17</v>
      </c>
      <c r="HF42" s="532">
        <v>86</v>
      </c>
      <c r="HG42" s="563">
        <v>0.19767441860465115</v>
      </c>
      <c r="HH42" s="532">
        <v>3</v>
      </c>
      <c r="HI42" s="537">
        <v>0.2247191011235955</v>
      </c>
      <c r="HJ42" s="803"/>
      <c r="HK42" s="804"/>
      <c r="HL42" s="805" t="s">
        <v>466</v>
      </c>
      <c r="HM42" s="534">
        <v>13</v>
      </c>
      <c r="HN42" s="534">
        <v>82</v>
      </c>
      <c r="HO42" s="320">
        <v>0.15853658536585366</v>
      </c>
      <c r="HP42" s="528">
        <v>0.15</v>
      </c>
      <c r="HQ42" s="528">
        <v>0.85</v>
      </c>
      <c r="HR42" s="565">
        <v>0.1079136690647482</v>
      </c>
      <c r="HS42" s="733">
        <v>15</v>
      </c>
      <c r="HT42" s="733">
        <v>139</v>
      </c>
      <c r="HU42" s="622">
        <v>0.08</v>
      </c>
      <c r="HV42" s="622">
        <v>0.92</v>
      </c>
      <c r="HW42" s="566">
        <v>8.59375E-2</v>
      </c>
      <c r="HX42" s="564">
        <v>11</v>
      </c>
      <c r="HY42" s="564">
        <v>128</v>
      </c>
      <c r="HZ42" s="624">
        <v>0.05</v>
      </c>
      <c r="IA42" s="867">
        <v>0.95</v>
      </c>
      <c r="IB42" s="565">
        <v>4.1666666666666664E-2</v>
      </c>
      <c r="IC42" s="733">
        <v>2</v>
      </c>
      <c r="ID42" s="733">
        <v>48</v>
      </c>
      <c r="IE42" s="530">
        <v>3.0000000001999972E-2</v>
      </c>
      <c r="IF42" s="537">
        <v>0.96999999999800002</v>
      </c>
      <c r="IG42" s="566">
        <v>5.9113300492610835E-2</v>
      </c>
      <c r="IH42" s="564">
        <v>12</v>
      </c>
      <c r="II42" s="564">
        <v>203</v>
      </c>
      <c r="IJ42" s="528">
        <v>0.05</v>
      </c>
      <c r="IK42" s="528">
        <v>0.95</v>
      </c>
      <c r="IL42" s="566">
        <v>9.8039215686274508E-2</v>
      </c>
      <c r="IM42" s="564">
        <v>10</v>
      </c>
      <c r="IN42" s="564">
        <v>102</v>
      </c>
      <c r="IO42" s="528">
        <v>0.05</v>
      </c>
      <c r="IP42" s="528">
        <v>0.95</v>
      </c>
      <c r="IQ42" s="565">
        <v>3.2036613272311214E-2</v>
      </c>
      <c r="IR42" s="733">
        <v>14</v>
      </c>
      <c r="IS42" s="733">
        <v>437</v>
      </c>
      <c r="IT42" s="562">
        <v>3.4954407294832825E-2</v>
      </c>
      <c r="IU42" s="733">
        <v>23</v>
      </c>
      <c r="IV42" s="733">
        <v>658</v>
      </c>
      <c r="IW42" s="530">
        <v>0.03</v>
      </c>
      <c r="IX42" s="530">
        <v>0.97</v>
      </c>
      <c r="IY42" s="566">
        <v>9.5238095238095233E-2</v>
      </c>
      <c r="IZ42" s="564">
        <v>4</v>
      </c>
      <c r="JA42" s="564">
        <v>42</v>
      </c>
      <c r="JB42" s="528">
        <v>0.03</v>
      </c>
      <c r="JC42" s="528">
        <v>0.97</v>
      </c>
      <c r="JD42" s="598"/>
      <c r="JE42" s="599"/>
      <c r="JF42" s="599"/>
      <c r="JG42" s="599"/>
      <c r="JH42" s="602"/>
      <c r="JI42" s="538">
        <v>1</v>
      </c>
      <c r="JJ42" s="326">
        <v>3</v>
      </c>
      <c r="JK42" s="326">
        <v>3</v>
      </c>
      <c r="JL42" s="326">
        <v>2</v>
      </c>
      <c r="JM42" s="1079">
        <v>1.03E-2</v>
      </c>
      <c r="JN42" s="918">
        <v>0.04</v>
      </c>
      <c r="JO42" s="918">
        <v>0.04</v>
      </c>
      <c r="JP42" s="759" t="e">
        <v>#N/A</v>
      </c>
      <c r="JQ42" s="330">
        <v>0.8</v>
      </c>
      <c r="JR42" s="760">
        <v>0.2</v>
      </c>
      <c r="JS42" s="724">
        <v>0.43701760039282483</v>
      </c>
      <c r="JT42" s="635">
        <v>56960</v>
      </c>
      <c r="JU42" s="635">
        <v>130338</v>
      </c>
      <c r="JV42" s="911">
        <v>3.8650325944817349E-2</v>
      </c>
      <c r="JW42" s="635">
        <v>190225</v>
      </c>
      <c r="JX42" s="635">
        <v>4921692</v>
      </c>
      <c r="JY42" s="329">
        <v>1.1000000000000001</v>
      </c>
      <c r="JZ42" s="329">
        <v>0.1</v>
      </c>
      <c r="KA42" s="329">
        <v>-6.1</v>
      </c>
      <c r="KB42" s="331">
        <v>-0.1</v>
      </c>
      <c r="KC42" s="332">
        <v>0.78100000000000003</v>
      </c>
      <c r="KD42" s="330">
        <v>0.67257010331014122</v>
      </c>
      <c r="KE42" s="330">
        <v>0.37742989668985871</v>
      </c>
      <c r="KF42" s="330">
        <v>0.05</v>
      </c>
      <c r="KG42" s="333">
        <v>0.57257010331014124</v>
      </c>
      <c r="KH42" s="539">
        <v>0.79100000000000004</v>
      </c>
      <c r="KI42" s="335">
        <v>0.56999999999999995</v>
      </c>
      <c r="KJ42" s="329">
        <v>0.48</v>
      </c>
      <c r="KK42" s="329">
        <v>0.05</v>
      </c>
      <c r="KL42" s="331">
        <v>0.47</v>
      </c>
      <c r="KM42" s="723">
        <v>9.6213919780082473E-3</v>
      </c>
      <c r="KN42" s="326">
        <v>154</v>
      </c>
      <c r="KO42" s="326">
        <v>16006</v>
      </c>
      <c r="KP42" s="721">
        <v>-7.5687005123428039E-3</v>
      </c>
      <c r="KQ42" s="326">
        <v>-65</v>
      </c>
      <c r="KR42" s="326">
        <v>8588</v>
      </c>
      <c r="KS42" s="334">
        <v>0.05</v>
      </c>
      <c r="KT42" s="334">
        <v>0.05</v>
      </c>
      <c r="KU42" s="334">
        <v>0.05</v>
      </c>
      <c r="KV42" s="334">
        <v>-0.05</v>
      </c>
      <c r="KW42" s="334">
        <v>-0.05</v>
      </c>
      <c r="KX42" s="334">
        <v>-0.05</v>
      </c>
      <c r="KY42" s="539">
        <v>0.496</v>
      </c>
      <c r="KZ42" s="335">
        <v>0.54994849281184921</v>
      </c>
      <c r="LA42" s="335">
        <v>0.3500515071881507</v>
      </c>
      <c r="LB42" s="335">
        <v>0.05</v>
      </c>
      <c r="LC42" s="335">
        <v>0.1</v>
      </c>
      <c r="LD42" s="335">
        <v>0.05</v>
      </c>
      <c r="LE42" s="336">
        <v>0.44994849281184923</v>
      </c>
      <c r="LF42" s="541">
        <v>0.879</v>
      </c>
      <c r="LG42" s="334">
        <v>0.85</v>
      </c>
      <c r="LH42" s="334">
        <v>0.15</v>
      </c>
      <c r="LI42" s="567">
        <v>9</v>
      </c>
      <c r="LJ42" s="171">
        <v>6</v>
      </c>
      <c r="LK42" s="171">
        <v>2</v>
      </c>
      <c r="LL42" s="172">
        <v>8</v>
      </c>
      <c r="LM42" s="548">
        <v>1</v>
      </c>
      <c r="LN42" s="175">
        <v>0.8</v>
      </c>
      <c r="LO42" s="341">
        <v>0.2</v>
      </c>
      <c r="LP42" s="1046">
        <v>0.4</v>
      </c>
      <c r="LQ42" s="978">
        <v>0.6</v>
      </c>
      <c r="LR42" s="978">
        <v>0.25</v>
      </c>
      <c r="LS42" s="1003">
        <v>0.15</v>
      </c>
      <c r="LT42" s="548">
        <v>0.33600000000000002</v>
      </c>
      <c r="LU42" s="354">
        <v>-0.1</v>
      </c>
      <c r="LV42" s="354">
        <v>-0.1</v>
      </c>
      <c r="LW42" s="354">
        <v>-0.1</v>
      </c>
      <c r="LX42" s="549">
        <v>33500</v>
      </c>
      <c r="LY42" s="633">
        <v>83460</v>
      </c>
      <c r="LZ42" s="551">
        <v>534500</v>
      </c>
      <c r="MA42" s="548">
        <v>0.57999999999999996</v>
      </c>
      <c r="MB42" s="354">
        <v>0.75</v>
      </c>
      <c r="MC42" s="175">
        <v>0.55000000000000004</v>
      </c>
      <c r="MD42" s="175">
        <v>0.1</v>
      </c>
      <c r="ME42" s="341">
        <v>0.35</v>
      </c>
      <c r="MF42" s="547">
        <v>0.62</v>
      </c>
      <c r="MG42" s="177">
        <v>0.8</v>
      </c>
      <c r="MH42" s="177">
        <v>0.6</v>
      </c>
      <c r="MI42" s="177">
        <v>0.1</v>
      </c>
      <c r="MJ42" s="338">
        <v>0.3</v>
      </c>
      <c r="MK42" s="552">
        <v>1</v>
      </c>
      <c r="ML42" s="179">
        <v>1.9</v>
      </c>
      <c r="MM42" s="180">
        <v>2.1</v>
      </c>
    </row>
    <row r="43" spans="1:351" ht="13.5" thickBot="1" x14ac:dyDescent="0.25">
      <c r="A43" s="645">
        <v>43556</v>
      </c>
      <c r="B43" s="854">
        <v>4</v>
      </c>
      <c r="C43" s="1061">
        <v>2019</v>
      </c>
      <c r="D43" s="447">
        <v>7592</v>
      </c>
      <c r="E43" s="692">
        <v>1167</v>
      </c>
      <c r="F43" s="692">
        <v>884</v>
      </c>
      <c r="G43" s="692">
        <v>3468</v>
      </c>
      <c r="H43" s="692">
        <v>2073</v>
      </c>
      <c r="I43" s="838">
        <v>1793</v>
      </c>
      <c r="J43" s="687">
        <v>7</v>
      </c>
      <c r="K43" s="692">
        <v>2</v>
      </c>
      <c r="L43" s="779">
        <v>9</v>
      </c>
      <c r="M43" s="1120">
        <v>1.1854583772391992E-3</v>
      </c>
      <c r="N43" s="452">
        <v>1.01810127032099E-3</v>
      </c>
      <c r="O43" s="453">
        <v>1E-3</v>
      </c>
      <c r="P43" s="453">
        <v>5.0000000000000001E-4</v>
      </c>
      <c r="Q43" s="454">
        <v>5.0000000000000001E-4</v>
      </c>
      <c r="R43" s="692">
        <v>5</v>
      </c>
      <c r="S43" s="1119">
        <v>0.7142857142857143</v>
      </c>
      <c r="T43" s="457">
        <v>0.25</v>
      </c>
      <c r="U43" s="457">
        <v>0.15</v>
      </c>
      <c r="V43" s="614">
        <v>0.6</v>
      </c>
      <c r="W43" s="692">
        <v>1</v>
      </c>
      <c r="X43" s="1119">
        <v>0.5</v>
      </c>
      <c r="Y43" s="458">
        <v>0.25</v>
      </c>
      <c r="Z43" s="458">
        <v>0.15</v>
      </c>
      <c r="AA43" s="459">
        <v>0.6</v>
      </c>
      <c r="AB43" s="458">
        <f>SUBTOTAL(9,D43:H43)</f>
        <v>15184</v>
      </c>
      <c r="AC43" s="458"/>
      <c r="AD43" s="465"/>
      <c r="AE43" s="466"/>
      <c r="AF43" s="471"/>
      <c r="AG43" s="466"/>
      <c r="AH43" s="466"/>
      <c r="AI43" s="466"/>
      <c r="AJ43" s="466"/>
      <c r="AK43" s="466"/>
      <c r="AL43" s="466"/>
      <c r="AM43" s="463">
        <v>0</v>
      </c>
      <c r="AN43" s="464">
        <v>1</v>
      </c>
      <c r="AO43" s="841">
        <v>0</v>
      </c>
      <c r="AP43" s="767">
        <v>0</v>
      </c>
      <c r="AQ43" s="767">
        <v>4051</v>
      </c>
      <c r="AR43" s="767">
        <v>0</v>
      </c>
      <c r="AS43" s="197">
        <v>0.28000000000000003</v>
      </c>
      <c r="AT43" s="197">
        <v>0.12</v>
      </c>
      <c r="AU43" s="716">
        <v>0.12</v>
      </c>
      <c r="AV43" s="766">
        <v>0</v>
      </c>
      <c r="AW43" s="767">
        <v>0</v>
      </c>
      <c r="AX43" s="767">
        <v>0</v>
      </c>
      <c r="AY43" s="767">
        <v>0.22</v>
      </c>
      <c r="AZ43" s="190">
        <v>0.1</v>
      </c>
      <c r="BA43" s="191">
        <v>0.1</v>
      </c>
      <c r="BB43" s="648"/>
      <c r="BC43" s="648">
        <v>1</v>
      </c>
      <c r="BD43" s="694">
        <v>5.5772448410485224E-4</v>
      </c>
      <c r="BE43" s="648"/>
      <c r="BF43" s="273">
        <v>5.0000000000000001E-3</v>
      </c>
      <c r="BG43" s="273">
        <v>2.5999999999999999E-3</v>
      </c>
      <c r="BH43" s="273">
        <v>2.3999999999999998E-3</v>
      </c>
      <c r="BI43" s="648"/>
      <c r="BJ43" s="648"/>
      <c r="BK43" s="648">
        <v>0</v>
      </c>
      <c r="BL43" s="694">
        <v>0</v>
      </c>
      <c r="BM43" s="273">
        <v>4.0000000000000001E-3</v>
      </c>
      <c r="BN43" s="273">
        <v>2E-3</v>
      </c>
      <c r="BO43" s="274">
        <v>1E-3</v>
      </c>
      <c r="BP43" s="192">
        <v>5.5772448410485224E-4</v>
      </c>
      <c r="BQ43" s="1022">
        <v>1</v>
      </c>
      <c r="BR43" s="1096">
        <v>0.5</v>
      </c>
      <c r="BS43" s="1022">
        <v>5</v>
      </c>
      <c r="BT43" s="768">
        <v>4.2799999999999998E-2</v>
      </c>
      <c r="BU43" s="768">
        <v>4.6899999999999997E-2</v>
      </c>
      <c r="BV43" s="768">
        <v>3.95E-2</v>
      </c>
      <c r="BW43" s="768">
        <v>3.0599999999999999E-2</v>
      </c>
      <c r="BX43" s="768">
        <v>6.2199999999999998E-2</v>
      </c>
      <c r="BY43" s="195">
        <v>0.04</v>
      </c>
      <c r="BZ43" s="195">
        <v>0.06</v>
      </c>
      <c r="CA43" s="767"/>
      <c r="CB43" s="767"/>
      <c r="CC43" s="767"/>
      <c r="CD43" s="767"/>
      <c r="CE43" s="767"/>
      <c r="CF43" s="767"/>
      <c r="CG43" s="767"/>
      <c r="CH43" s="767"/>
      <c r="CI43" s="767"/>
      <c r="CJ43" s="767"/>
      <c r="CK43" s="844">
        <v>0.55000000000000004</v>
      </c>
      <c r="CL43" s="469">
        <v>0.8</v>
      </c>
      <c r="CM43" s="470">
        <v>0.2</v>
      </c>
      <c r="CN43" s="766"/>
      <c r="CO43" s="767"/>
      <c r="CP43" s="767"/>
      <c r="CQ43" s="767"/>
      <c r="CR43" s="201">
        <v>0.05</v>
      </c>
      <c r="CS43" s="201">
        <v>9.5000000000000001E-2</v>
      </c>
      <c r="CT43" s="201">
        <v>0.85499999999999998</v>
      </c>
      <c r="CU43" s="846"/>
      <c r="CV43" s="813"/>
      <c r="CW43" s="814">
        <v>5</v>
      </c>
      <c r="CX43" s="814">
        <v>5</v>
      </c>
      <c r="CY43" s="814"/>
      <c r="CZ43" s="991">
        <v>0.99099999999999999</v>
      </c>
      <c r="DA43" s="999">
        <v>8.9999999999999993E-3</v>
      </c>
      <c r="DB43" s="960">
        <v>1</v>
      </c>
      <c r="DC43" s="615">
        <v>1178000</v>
      </c>
      <c r="DD43" s="616"/>
      <c r="DE43" s="205">
        <v>1178000</v>
      </c>
      <c r="DF43" s="205">
        <v>1500000</v>
      </c>
      <c r="DG43" s="205">
        <v>-500000</v>
      </c>
      <c r="DH43" s="617">
        <v>0</v>
      </c>
      <c r="DI43" s="615"/>
      <c r="DJ43" s="616"/>
      <c r="DK43" s="208"/>
      <c r="DL43" s="208">
        <v>0.4</v>
      </c>
      <c r="DM43" s="208">
        <v>-0.2</v>
      </c>
      <c r="DN43" s="472">
        <v>-0.2</v>
      </c>
      <c r="DO43" s="767"/>
      <c r="DP43" s="767"/>
      <c r="DQ43" s="767"/>
      <c r="DR43" s="767"/>
      <c r="DS43" s="900">
        <v>-8.5000000000000006E-2</v>
      </c>
      <c r="DT43" s="209">
        <v>0.15</v>
      </c>
      <c r="DU43" s="209">
        <v>-0.2</v>
      </c>
      <c r="DV43" s="209">
        <v>-0.1</v>
      </c>
      <c r="DW43" s="209">
        <v>-0.1</v>
      </c>
      <c r="DX43" s="479">
        <v>-0.05</v>
      </c>
      <c r="DY43" s="479">
        <v>-0.05</v>
      </c>
      <c r="DZ43" s="900">
        <v>5.8000000000000003E-2</v>
      </c>
      <c r="EA43" s="767"/>
      <c r="EB43" s="767">
        <v>93</v>
      </c>
      <c r="EC43" s="212">
        <v>0.9</v>
      </c>
      <c r="ED43" s="212">
        <v>219.1</v>
      </c>
      <c r="EE43" s="937">
        <v>0.93396918561995601</v>
      </c>
      <c r="EF43" s="898">
        <v>90</v>
      </c>
      <c r="EG43" s="898">
        <v>1273</v>
      </c>
      <c r="EH43" s="480">
        <v>1E-3</v>
      </c>
      <c r="EI43" s="480">
        <v>4.9000000000000002E-2</v>
      </c>
      <c r="EJ43" s="213">
        <v>0.95</v>
      </c>
      <c r="EK43" s="1063">
        <v>1</v>
      </c>
      <c r="EL43" s="215">
        <v>0.05</v>
      </c>
      <c r="EM43" s="216">
        <v>0.95</v>
      </c>
      <c r="EN43" s="814"/>
      <c r="EO43" s="1006">
        <v>8.9999999999999993E-3</v>
      </c>
      <c r="EP43" s="1006">
        <v>4.1000000000000002E-2</v>
      </c>
      <c r="EQ43" s="1039">
        <v>0.95</v>
      </c>
      <c r="ER43" s="224">
        <v>0.77200000000000002</v>
      </c>
      <c r="ES43" s="1063">
        <v>0.77</v>
      </c>
      <c r="ET43" s="218">
        <v>0.78</v>
      </c>
      <c r="EU43" s="218">
        <v>0.08</v>
      </c>
      <c r="EV43" s="218">
        <v>0.04</v>
      </c>
      <c r="EW43" s="218">
        <v>0.1</v>
      </c>
      <c r="EX43" s="482">
        <v>0.92100000000000004</v>
      </c>
      <c r="EY43" s="482">
        <v>0.54200000000000004</v>
      </c>
      <c r="EZ43" s="482">
        <v>0.72399999999999998</v>
      </c>
      <c r="FA43" s="482">
        <v>0.89300000000000002</v>
      </c>
      <c r="FB43" s="482">
        <v>0.81100000000000005</v>
      </c>
      <c r="FC43" s="1063">
        <v>0.84299999999999997</v>
      </c>
      <c r="FD43" s="221">
        <v>0.77</v>
      </c>
      <c r="FE43" s="222">
        <v>0.04</v>
      </c>
      <c r="FF43" s="222">
        <v>6.4000000000000001E-2</v>
      </c>
      <c r="FG43" s="222">
        <v>0.126</v>
      </c>
      <c r="FH43" s="484">
        <v>0.84399999999999997</v>
      </c>
      <c r="FI43" s="484">
        <v>0.89800000000000002</v>
      </c>
      <c r="FJ43" s="484">
        <v>0.81299999999999994</v>
      </c>
      <c r="FK43" s="221">
        <v>0.65</v>
      </c>
      <c r="FL43" s="222">
        <v>0.1</v>
      </c>
      <c r="FM43" s="222">
        <v>0.124</v>
      </c>
      <c r="FN43" s="222">
        <v>0.126</v>
      </c>
      <c r="FO43" s="1063">
        <v>0.73599999999999999</v>
      </c>
      <c r="FP43" s="224">
        <v>0.63300000000000001</v>
      </c>
      <c r="FQ43" s="224">
        <v>9.6000000000000002E-2</v>
      </c>
      <c r="FR43" s="224">
        <v>0.11799999999999999</v>
      </c>
      <c r="FS43" s="224">
        <v>0.153</v>
      </c>
      <c r="FT43" s="1063">
        <v>0.75800000000000001</v>
      </c>
      <c r="FU43" s="224">
        <v>0.6</v>
      </c>
      <c r="FV43" s="224">
        <v>0.1</v>
      </c>
      <c r="FW43" s="224">
        <v>0.2</v>
      </c>
      <c r="FX43" s="218">
        <v>0.1</v>
      </c>
      <c r="FY43" s="482">
        <v>0.70799999999999996</v>
      </c>
      <c r="FZ43" s="218">
        <v>0.64900000000000002</v>
      </c>
      <c r="GA43" s="224">
        <v>7.0000000000000007E-2</v>
      </c>
      <c r="GB43" s="224">
        <v>6.0999999999999999E-2</v>
      </c>
      <c r="GC43" s="224">
        <v>0.22</v>
      </c>
      <c r="GD43" s="482">
        <v>0.70199999999999996</v>
      </c>
      <c r="GE43" s="224">
        <v>0.625</v>
      </c>
      <c r="GF43" s="224">
        <v>0.125</v>
      </c>
      <c r="GG43" s="224">
        <v>0.125</v>
      </c>
      <c r="GH43" s="224">
        <v>0.125</v>
      </c>
      <c r="GI43" s="482">
        <v>0.77900000000000003</v>
      </c>
      <c r="GJ43" s="897">
        <v>0.84126984126984128</v>
      </c>
      <c r="GK43" s="898">
        <v>90</v>
      </c>
      <c r="GL43" s="898">
        <v>477</v>
      </c>
      <c r="GM43" s="226">
        <v>0.9</v>
      </c>
      <c r="GN43" s="226">
        <v>0.1</v>
      </c>
      <c r="GO43" s="1062">
        <v>0.98557692307692313</v>
      </c>
      <c r="GP43" s="898">
        <v>3</v>
      </c>
      <c r="GQ43" s="898">
        <v>205</v>
      </c>
      <c r="GR43" s="811"/>
      <c r="GS43" s="812"/>
      <c r="GT43" s="814"/>
      <c r="GU43" s="777">
        <v>145</v>
      </c>
      <c r="GV43" s="777">
        <v>244</v>
      </c>
      <c r="GW43" s="227">
        <v>0.59426229508196726</v>
      </c>
      <c r="GX43" s="482">
        <v>0.75</v>
      </c>
      <c r="GY43" s="485">
        <v>0.25</v>
      </c>
      <c r="GZ43" s="813"/>
      <c r="HA43" s="814"/>
      <c r="HB43" s="814"/>
      <c r="HC43" s="484">
        <v>0.4</v>
      </c>
      <c r="HD43" s="484">
        <v>0.6</v>
      </c>
      <c r="HE43" s="80">
        <v>17</v>
      </c>
      <c r="HF43" s="80">
        <v>84</v>
      </c>
      <c r="HG43" s="850">
        <v>0.20238095238095238</v>
      </c>
      <c r="HH43" s="80">
        <v>7</v>
      </c>
      <c r="HI43" s="493">
        <v>0.26373626373626374</v>
      </c>
      <c r="HJ43" s="813"/>
      <c r="HK43" s="814"/>
      <c r="HL43" s="814"/>
      <c r="HM43" s="78">
        <v>6</v>
      </c>
      <c r="HN43" s="78">
        <v>69</v>
      </c>
      <c r="HO43" s="623">
        <v>8.6956521739130432E-2</v>
      </c>
      <c r="HP43" s="482">
        <v>0.15416666000000001</v>
      </c>
      <c r="HQ43" s="482">
        <v>0.84583333999999999</v>
      </c>
      <c r="HR43" s="491">
        <v>0.11333333333333333</v>
      </c>
      <c r="HS43" s="734">
        <v>17</v>
      </c>
      <c r="HT43" s="734">
        <v>150</v>
      </c>
      <c r="HU43" s="621">
        <v>0.12</v>
      </c>
      <c r="HV43" s="621">
        <v>0.88</v>
      </c>
      <c r="HW43" s="865">
        <v>9.0225563909774431E-2</v>
      </c>
      <c r="HX43" s="489">
        <v>12</v>
      </c>
      <c r="HY43" s="489">
        <v>133</v>
      </c>
      <c r="HZ43" s="623">
        <v>4.9200000000000001E-2</v>
      </c>
      <c r="IA43" s="866">
        <v>0.95079999999999998</v>
      </c>
      <c r="IB43" s="491">
        <v>0</v>
      </c>
      <c r="IC43" s="734">
        <v>0</v>
      </c>
      <c r="ID43" s="734">
        <v>43</v>
      </c>
      <c r="IE43" s="484">
        <v>0.03</v>
      </c>
      <c r="IF43" s="493">
        <v>0.97</v>
      </c>
      <c r="IG43" s="865">
        <v>9.6774193548387094E-2</v>
      </c>
      <c r="IH43" s="489">
        <v>18</v>
      </c>
      <c r="II43" s="489">
        <v>186</v>
      </c>
      <c r="IJ43" s="623">
        <v>0.06</v>
      </c>
      <c r="IK43" s="623">
        <v>0.94</v>
      </c>
      <c r="IL43" s="865">
        <v>9.7222222222222224E-2</v>
      </c>
      <c r="IM43" s="489">
        <v>7</v>
      </c>
      <c r="IN43" s="489">
        <v>72</v>
      </c>
      <c r="IO43" s="623">
        <v>0.09</v>
      </c>
      <c r="IP43" s="482">
        <v>0.91</v>
      </c>
      <c r="IQ43" s="491">
        <v>3.6011080332409975E-2</v>
      </c>
      <c r="IR43" s="734">
        <v>13</v>
      </c>
      <c r="IS43" s="734">
        <v>361</v>
      </c>
      <c r="IT43" s="487">
        <v>2.2047244094488189E-2</v>
      </c>
      <c r="IU43" s="734">
        <v>14</v>
      </c>
      <c r="IV43" s="734">
        <v>635</v>
      </c>
      <c r="IW43" s="484">
        <v>0.03</v>
      </c>
      <c r="IX43" s="484">
        <v>0.97</v>
      </c>
      <c r="IY43" s="865">
        <v>6.8181818181818177E-2</v>
      </c>
      <c r="IZ43" s="489">
        <v>3</v>
      </c>
      <c r="JA43" s="489">
        <v>44</v>
      </c>
      <c r="JB43" s="482">
        <v>0.04</v>
      </c>
      <c r="JC43" s="485">
        <v>0.96</v>
      </c>
      <c r="JD43" s="482"/>
      <c r="JE43" s="482"/>
      <c r="JF43" s="482"/>
      <c r="JG43" s="482"/>
      <c r="JH43" s="482"/>
      <c r="JI43" s="767">
        <v>0</v>
      </c>
      <c r="JJ43" s="243">
        <v>3</v>
      </c>
      <c r="JK43" s="243">
        <v>3</v>
      </c>
      <c r="JL43" s="243">
        <v>2</v>
      </c>
      <c r="JM43" s="768">
        <v>2.1899999999999999E-2</v>
      </c>
      <c r="JN43" s="917">
        <v>0.04</v>
      </c>
      <c r="JO43" s="917">
        <v>0.04</v>
      </c>
      <c r="JP43" s="1085">
        <v>0.62</v>
      </c>
      <c r="JQ43" s="248">
        <v>0.8</v>
      </c>
      <c r="JR43" s="1064">
        <v>0.2</v>
      </c>
      <c r="JS43" s="1063">
        <v>1.8613708329649849E-2</v>
      </c>
      <c r="JT43" s="931">
        <v>1360</v>
      </c>
      <c r="JU43" s="932">
        <v>-73064.43057526859</v>
      </c>
      <c r="JV43" s="1116">
        <v>-1.6289825572470054E-3</v>
      </c>
      <c r="JW43" s="933">
        <v>-512</v>
      </c>
      <c r="JX43" s="934">
        <v>314306.61901333334</v>
      </c>
      <c r="JY43" s="246">
        <v>1.1000000000000001</v>
      </c>
      <c r="JZ43" s="246">
        <v>0.1</v>
      </c>
      <c r="KA43" s="246">
        <v>-6.1</v>
      </c>
      <c r="KB43" s="249">
        <v>-0.1</v>
      </c>
      <c r="KC43" s="252">
        <v>0.61599999999999999</v>
      </c>
      <c r="KD43" s="935">
        <v>0.5934640522875817</v>
      </c>
      <c r="KE43" s="248">
        <v>0.45653594771241823</v>
      </c>
      <c r="KF43" s="248">
        <v>0.05</v>
      </c>
      <c r="KG43" s="251">
        <v>0.49346405228758172</v>
      </c>
      <c r="KH43" s="253">
        <v>0.46500000000000002</v>
      </c>
      <c r="KI43" s="956">
        <v>0.52010000000000001</v>
      </c>
      <c r="KJ43" s="246">
        <v>0.52990000000000004</v>
      </c>
      <c r="KK43" s="246">
        <v>0.05</v>
      </c>
      <c r="KL43" s="249">
        <v>0.42010000000000003</v>
      </c>
      <c r="KM43" s="936">
        <v>7.9012345679012344E-2</v>
      </c>
      <c r="KN43" s="87">
        <v>64</v>
      </c>
      <c r="KO43" s="946">
        <v>810</v>
      </c>
      <c r="KP43" s="937">
        <v>-8.3612040133779261E-3</v>
      </c>
      <c r="KQ43" s="87">
        <v>-5</v>
      </c>
      <c r="KR43" s="950">
        <v>598</v>
      </c>
      <c r="KS43" s="252">
        <v>0.05</v>
      </c>
      <c r="KT43" s="252">
        <v>0.05</v>
      </c>
      <c r="KU43" s="252">
        <v>0.05</v>
      </c>
      <c r="KV43" s="252">
        <v>-0.05</v>
      </c>
      <c r="KW43" s="252">
        <v>-0.05</v>
      </c>
      <c r="KX43" s="498">
        <v>-0.05</v>
      </c>
      <c r="KY43" s="495">
        <v>0.629</v>
      </c>
      <c r="KZ43" s="953">
        <v>0.54726720977105203</v>
      </c>
      <c r="LA43" s="253">
        <v>0.35273279022894788</v>
      </c>
      <c r="LB43" s="253">
        <v>0.05</v>
      </c>
      <c r="LC43" s="253">
        <v>0.1</v>
      </c>
      <c r="LD43" s="253">
        <v>0.05</v>
      </c>
      <c r="LE43" s="254">
        <v>0.44726720977105205</v>
      </c>
      <c r="LF43" s="497">
        <v>0.88100000000000001</v>
      </c>
      <c r="LG43" s="252">
        <v>0.86</v>
      </c>
      <c r="LH43" s="498">
        <v>0.14000000000000001</v>
      </c>
      <c r="LI43" s="767"/>
      <c r="LJ43" s="261">
        <v>6</v>
      </c>
      <c r="LK43" s="261">
        <v>2</v>
      </c>
      <c r="LL43" s="1065">
        <v>8</v>
      </c>
      <c r="LM43" s="767"/>
      <c r="LN43" s="263">
        <v>0.8</v>
      </c>
      <c r="LO43" s="264">
        <v>0.2</v>
      </c>
      <c r="LP43" s="814"/>
      <c r="LQ43" s="975">
        <v>0.6</v>
      </c>
      <c r="LR43" s="975">
        <v>0.25</v>
      </c>
      <c r="LS43" s="999">
        <v>0.15</v>
      </c>
      <c r="LT43" s="767"/>
      <c r="LU43" s="479">
        <v>-0.1</v>
      </c>
      <c r="LV43" s="479">
        <v>-0.1</v>
      </c>
      <c r="LW43" s="479">
        <v>-0.1</v>
      </c>
      <c r="LX43" s="627"/>
      <c r="LY43" s="628">
        <v>93326.666670000006</v>
      </c>
      <c r="LZ43" s="499">
        <v>524633.33333000005</v>
      </c>
      <c r="MA43" s="1063"/>
      <c r="MB43" s="96">
        <v>0.75</v>
      </c>
      <c r="MC43" s="263">
        <v>0.55000000000000004</v>
      </c>
      <c r="MD43" s="263">
        <v>0.1</v>
      </c>
      <c r="ME43" s="264">
        <v>0.35</v>
      </c>
      <c r="MF43" s="1063"/>
      <c r="MG43" s="256">
        <v>0.8</v>
      </c>
      <c r="MH43" s="256">
        <v>0.6</v>
      </c>
      <c r="MI43" s="256">
        <v>0.1</v>
      </c>
      <c r="MJ43" s="257">
        <v>0.3</v>
      </c>
      <c r="MK43" s="766"/>
      <c r="ML43" s="266">
        <v>1.9</v>
      </c>
      <c r="MM43" s="267">
        <v>2.1</v>
      </c>
    </row>
    <row r="44" spans="1:351" x14ac:dyDescent="0.2">
      <c r="A44" s="654">
        <v>43586</v>
      </c>
      <c r="B44" s="855">
        <v>5</v>
      </c>
      <c r="C44" s="853">
        <v>2019</v>
      </c>
      <c r="D44" s="500"/>
      <c r="E44" s="693">
        <v>1259</v>
      </c>
      <c r="F44" s="693">
        <v>936</v>
      </c>
      <c r="G44" s="693">
        <v>3589</v>
      </c>
      <c r="H44" s="693"/>
      <c r="I44" s="839">
        <v>1815</v>
      </c>
      <c r="J44" s="688">
        <v>6</v>
      </c>
      <c r="K44" s="693">
        <v>7</v>
      </c>
      <c r="L44" s="686">
        <v>13</v>
      </c>
      <c r="M44" s="1120"/>
      <c r="N44" s="505">
        <v>1.01810127032099E-3</v>
      </c>
      <c r="O44" s="506">
        <v>1E-3</v>
      </c>
      <c r="P44" s="506">
        <v>5.0000000000000001E-4</v>
      </c>
      <c r="Q44" s="507">
        <v>5.0000000000000001E-4</v>
      </c>
      <c r="R44" s="693"/>
      <c r="S44" s="686"/>
      <c r="T44" s="510">
        <v>0.25</v>
      </c>
      <c r="U44" s="510">
        <v>0.15</v>
      </c>
      <c r="V44" s="572">
        <v>0.6</v>
      </c>
      <c r="W44" s="693"/>
      <c r="X44" s="686"/>
      <c r="Y44" s="511">
        <v>0.25</v>
      </c>
      <c r="Z44" s="511">
        <v>0.15</v>
      </c>
      <c r="AA44" s="512">
        <v>0.6</v>
      </c>
      <c r="AB44" s="511"/>
      <c r="AC44" s="511"/>
      <c r="AD44" s="518"/>
      <c r="AE44" s="519"/>
      <c r="AF44" s="478"/>
      <c r="AG44" s="519"/>
      <c r="AH44" s="519"/>
      <c r="AI44" s="519"/>
      <c r="AJ44" s="519"/>
      <c r="AK44" s="519"/>
      <c r="AL44" s="519"/>
      <c r="AM44" s="516">
        <v>8.3000000000000004E-2</v>
      </c>
      <c r="AN44" s="517">
        <v>0.91700000000000004</v>
      </c>
      <c r="AO44" s="842"/>
      <c r="AP44" s="648"/>
      <c r="AQ44" s="648"/>
      <c r="AR44" s="648"/>
      <c r="AS44" s="117">
        <v>0.28000000000000003</v>
      </c>
      <c r="AT44" s="117">
        <v>0.12</v>
      </c>
      <c r="AU44" s="118">
        <v>0.12</v>
      </c>
      <c r="AV44" s="657"/>
      <c r="AW44" s="648"/>
      <c r="AX44" s="648"/>
      <c r="AY44" s="648">
        <v>0.22</v>
      </c>
      <c r="AZ44" s="271">
        <v>0.1</v>
      </c>
      <c r="BA44" s="272">
        <v>0.1</v>
      </c>
      <c r="BB44" s="648"/>
      <c r="BC44" s="648">
        <v>1</v>
      </c>
      <c r="BD44" s="694">
        <v>5.5096418732782364E-4</v>
      </c>
      <c r="BE44" s="648"/>
      <c r="BF44" s="273">
        <v>5.0000000000000001E-3</v>
      </c>
      <c r="BG44" s="273">
        <v>2.5999999999999999E-3</v>
      </c>
      <c r="BH44" s="273">
        <v>2.3999999999999998E-3</v>
      </c>
      <c r="BI44" s="648"/>
      <c r="BJ44" s="648"/>
      <c r="BK44" s="648">
        <v>0</v>
      </c>
      <c r="BL44" s="694">
        <v>0</v>
      </c>
      <c r="BM44" s="273">
        <v>4.0000000000000001E-3</v>
      </c>
      <c r="BN44" s="273">
        <v>2E-3</v>
      </c>
      <c r="BO44" s="274">
        <v>1E-3</v>
      </c>
      <c r="BP44" s="273">
        <v>0</v>
      </c>
      <c r="BQ44" s="1021">
        <v>0</v>
      </c>
      <c r="BR44" s="1097">
        <v>0.5</v>
      </c>
      <c r="BS44" s="1021">
        <v>5</v>
      </c>
      <c r="BT44" s="769"/>
      <c r="BU44" s="769">
        <v>4.82E-2</v>
      </c>
      <c r="BV44" s="769">
        <v>4.3700000000000003E-2</v>
      </c>
      <c r="BW44" s="769">
        <v>3.9699999999999999E-2</v>
      </c>
      <c r="BX44" s="769">
        <v>5.9900000000000002E-2</v>
      </c>
      <c r="BY44" s="276">
        <v>0.04</v>
      </c>
      <c r="BZ44" s="276">
        <v>0.06</v>
      </c>
      <c r="CA44" s="648"/>
      <c r="CB44" s="648"/>
      <c r="CC44" s="648"/>
      <c r="CD44" s="648"/>
      <c r="CE44" s="648"/>
      <c r="CF44" s="648"/>
      <c r="CG44" s="648"/>
      <c r="CH44" s="648"/>
      <c r="CI44" s="648"/>
      <c r="CJ44" s="648"/>
      <c r="CK44" s="699">
        <v>0.64</v>
      </c>
      <c r="CL44" s="525">
        <v>0.8</v>
      </c>
      <c r="CM44" s="345">
        <v>0.2</v>
      </c>
      <c r="CN44" s="657"/>
      <c r="CO44" s="648"/>
      <c r="CP44" s="648"/>
      <c r="CQ44" s="648"/>
      <c r="CR44" s="285">
        <v>0.1</v>
      </c>
      <c r="CS44" s="285">
        <v>9.5000000000000001E-2</v>
      </c>
      <c r="CT44" s="295">
        <v>0.80500000000000005</v>
      </c>
      <c r="CU44" s="652"/>
      <c r="CV44" s="815"/>
      <c r="CW44" s="816"/>
      <c r="CX44" s="816"/>
      <c r="CY44" s="816"/>
      <c r="CZ44" s="987">
        <v>0.99099999999999999</v>
      </c>
      <c r="DA44" s="1003">
        <v>8.9999999999999993E-3</v>
      </c>
      <c r="DB44" s="836">
        <v>1</v>
      </c>
      <c r="DC44" s="473">
        <v>1065000</v>
      </c>
      <c r="DD44" s="474"/>
      <c r="DE44" s="291">
        <v>1065000</v>
      </c>
      <c r="DF44" s="291">
        <v>1500000</v>
      </c>
      <c r="DG44" s="291">
        <v>-500000</v>
      </c>
      <c r="DH44" s="475">
        <v>0</v>
      </c>
      <c r="DI44" s="473"/>
      <c r="DJ44" s="474"/>
      <c r="DK44" s="294"/>
      <c r="DL44" s="294">
        <v>0.4</v>
      </c>
      <c r="DM44" s="294">
        <v>-0.2</v>
      </c>
      <c r="DN44" s="526">
        <v>-0.2</v>
      </c>
      <c r="DO44" s="648"/>
      <c r="DP44" s="648"/>
      <c r="DQ44" s="648"/>
      <c r="DR44" s="648"/>
      <c r="DS44" s="656">
        <v>-7.2999999999999995E-2</v>
      </c>
      <c r="DT44" s="296">
        <v>0.15</v>
      </c>
      <c r="DU44" s="296">
        <v>-0.2</v>
      </c>
      <c r="DV44" s="296">
        <v>-0.1</v>
      </c>
      <c r="DW44" s="296">
        <v>-0.1</v>
      </c>
      <c r="DX44" s="259">
        <v>-0.05</v>
      </c>
      <c r="DY44" s="259">
        <v>-0.05</v>
      </c>
      <c r="DZ44" s="648"/>
      <c r="EA44" s="648"/>
      <c r="EB44" s="648">
        <v>157</v>
      </c>
      <c r="EC44" s="298">
        <v>0.9</v>
      </c>
      <c r="ED44" s="298">
        <v>219.1</v>
      </c>
      <c r="EE44" s="656">
        <v>0.94201954397394139</v>
      </c>
      <c r="EF44" s="648">
        <v>89</v>
      </c>
      <c r="EG44" s="648">
        <v>1446</v>
      </c>
      <c r="EH44" s="279">
        <v>1E-3</v>
      </c>
      <c r="EI44" s="279">
        <v>4.9000000000000002E-2</v>
      </c>
      <c r="EJ44" s="287">
        <v>0.95</v>
      </c>
      <c r="EK44" s="648"/>
      <c r="EL44" s="300">
        <v>0.05</v>
      </c>
      <c r="EM44" s="301">
        <v>0.95</v>
      </c>
      <c r="EN44" s="816"/>
      <c r="EO44" s="1007">
        <v>8.9999999999999993E-3</v>
      </c>
      <c r="EP44" s="1007">
        <v>4.1000000000000002E-2</v>
      </c>
      <c r="EQ44" s="1041">
        <v>0.95</v>
      </c>
      <c r="ER44" s="303">
        <v>0.77700000000000002</v>
      </c>
      <c r="ES44" s="656">
        <v>0.78600000000000003</v>
      </c>
      <c r="ET44" s="236">
        <v>0.78</v>
      </c>
      <c r="EU44" s="236">
        <v>0.08</v>
      </c>
      <c r="EV44" s="236">
        <v>0.04</v>
      </c>
      <c r="EW44" s="236">
        <v>0.1</v>
      </c>
      <c r="EX44" s="528">
        <v>0.94799999999999995</v>
      </c>
      <c r="EY44" s="528">
        <v>0.67400000000000004</v>
      </c>
      <c r="EZ44" s="528">
        <v>0.77600000000000002</v>
      </c>
      <c r="FA44" s="528">
        <v>0.84799999999999998</v>
      </c>
      <c r="FB44" s="528">
        <v>0.77400000000000002</v>
      </c>
      <c r="FC44" s="656">
        <v>0.82799999999999996</v>
      </c>
      <c r="FD44" s="307">
        <v>0.77</v>
      </c>
      <c r="FE44" s="308">
        <v>0.04</v>
      </c>
      <c r="FF44" s="308">
        <v>6.4000000000000001E-2</v>
      </c>
      <c r="FG44" s="308">
        <v>0.126</v>
      </c>
      <c r="FH44" s="530">
        <v>0.84099999999999997</v>
      </c>
      <c r="FI44" s="530">
        <v>0.84899999999999998</v>
      </c>
      <c r="FJ44" s="530">
        <v>0.80600000000000005</v>
      </c>
      <c r="FK44" s="307">
        <v>0.65</v>
      </c>
      <c r="FL44" s="308">
        <v>0.1</v>
      </c>
      <c r="FM44" s="308">
        <v>0.124</v>
      </c>
      <c r="FN44" s="308">
        <v>0.126</v>
      </c>
      <c r="FO44" s="656">
        <v>0.71199999999999997</v>
      </c>
      <c r="FP44" s="303">
        <v>0.63300000000000001</v>
      </c>
      <c r="FQ44" s="303">
        <v>9.6000000000000002E-2</v>
      </c>
      <c r="FR44" s="303">
        <v>0.11799999999999999</v>
      </c>
      <c r="FS44" s="303">
        <v>0.153</v>
      </c>
      <c r="FT44" s="656">
        <v>0.64600000000000002</v>
      </c>
      <c r="FU44" s="303">
        <v>0.6</v>
      </c>
      <c r="FV44" s="303">
        <v>0.1</v>
      </c>
      <c r="FW44" s="303">
        <v>0.2</v>
      </c>
      <c r="FX44" s="236">
        <v>0.1</v>
      </c>
      <c r="FY44" s="528">
        <v>0.63</v>
      </c>
      <c r="FZ44" s="236">
        <v>0.64900000000000002</v>
      </c>
      <c r="GA44" s="303">
        <v>7.0000000000000007E-2</v>
      </c>
      <c r="GB44" s="303">
        <v>6.0999999999999999E-2</v>
      </c>
      <c r="GC44" s="303">
        <v>0.22</v>
      </c>
      <c r="GD44" s="528">
        <v>0.80700000000000005</v>
      </c>
      <c r="GE44" s="303">
        <v>0.625</v>
      </c>
      <c r="GF44" s="303">
        <v>0.125</v>
      </c>
      <c r="GG44" s="303">
        <v>0.125</v>
      </c>
      <c r="GH44" s="303">
        <v>0.125</v>
      </c>
      <c r="GI44" s="528">
        <v>0.81100000000000005</v>
      </c>
      <c r="GJ44" s="896">
        <v>0.848381601362862</v>
      </c>
      <c r="GK44" s="648">
        <v>89</v>
      </c>
      <c r="GL44" s="648">
        <v>498</v>
      </c>
      <c r="GM44" s="310">
        <v>0.9</v>
      </c>
      <c r="GN44" s="310">
        <v>0.1</v>
      </c>
      <c r="GO44" s="896">
        <v>0.95599999999999996</v>
      </c>
      <c r="GP44" s="648">
        <v>11</v>
      </c>
      <c r="GQ44" s="648">
        <v>239</v>
      </c>
      <c r="GR44" s="803"/>
      <c r="GS44" s="804"/>
      <c r="GT44" s="816"/>
      <c r="GU44" s="651">
        <v>166</v>
      </c>
      <c r="GV44" s="651">
        <v>305</v>
      </c>
      <c r="GW44" s="324">
        <v>0.54426229508196722</v>
      </c>
      <c r="GX44" s="528">
        <v>0.75</v>
      </c>
      <c r="GY44" s="531">
        <v>0.25</v>
      </c>
      <c r="GZ44" s="815"/>
      <c r="HA44" s="816"/>
      <c r="HB44" s="816"/>
      <c r="HC44" s="530">
        <v>0.4</v>
      </c>
      <c r="HD44" s="530">
        <v>0.6</v>
      </c>
      <c r="HE44" s="533">
        <v>11</v>
      </c>
      <c r="HF44" s="533">
        <v>77</v>
      </c>
      <c r="HG44" s="530">
        <v>0.14285714285714285</v>
      </c>
      <c r="HH44" s="533">
        <v>9</v>
      </c>
      <c r="HI44" s="537">
        <v>0.23255813953488372</v>
      </c>
      <c r="HJ44" s="815"/>
      <c r="HK44" s="816"/>
      <c r="HL44" s="816"/>
      <c r="HM44" s="535">
        <v>5</v>
      </c>
      <c r="HN44" s="535">
        <v>66</v>
      </c>
      <c r="HO44" s="624">
        <v>7.575757575757576E-2</v>
      </c>
      <c r="HP44" s="528">
        <v>0.158333</v>
      </c>
      <c r="HQ44" s="528">
        <v>0.84166699999999994</v>
      </c>
      <c r="HR44" s="565">
        <v>0.12080536912751678</v>
      </c>
      <c r="HS44" s="733">
        <v>18</v>
      </c>
      <c r="HT44" s="733">
        <v>149</v>
      </c>
      <c r="HU44" s="622">
        <v>0.11799999999999997</v>
      </c>
      <c r="HV44" s="622">
        <v>0.88200000000000001</v>
      </c>
      <c r="HW44" s="566">
        <v>5.737704918032787E-2</v>
      </c>
      <c r="HX44" s="564">
        <v>7</v>
      </c>
      <c r="HY44" s="564">
        <v>122</v>
      </c>
      <c r="HZ44" s="624">
        <v>4.8399999999999999E-2</v>
      </c>
      <c r="IA44" s="867">
        <v>0.9516</v>
      </c>
      <c r="IB44" s="565">
        <v>0</v>
      </c>
      <c r="IC44" s="733">
        <v>0</v>
      </c>
      <c r="ID44" s="733">
        <v>30</v>
      </c>
      <c r="IE44" s="530">
        <v>0.03</v>
      </c>
      <c r="IF44" s="537">
        <v>0.97</v>
      </c>
      <c r="IG44" s="566">
        <v>7.8947368421052627E-2</v>
      </c>
      <c r="IH44" s="564">
        <v>15</v>
      </c>
      <c r="II44" s="564">
        <v>190</v>
      </c>
      <c r="IJ44" s="624">
        <v>5.91E-2</v>
      </c>
      <c r="IK44" s="624">
        <v>0.94089999999999996</v>
      </c>
      <c r="IL44" s="566">
        <v>6.7307692307692304E-2</v>
      </c>
      <c r="IM44" s="564">
        <v>7</v>
      </c>
      <c r="IN44" s="564">
        <v>104</v>
      </c>
      <c r="IO44" s="624">
        <v>8.7999999999999995E-2</v>
      </c>
      <c r="IP44" s="528">
        <v>0.91200000000000003</v>
      </c>
      <c r="IQ44" s="565">
        <v>3.3632286995515695E-2</v>
      </c>
      <c r="IR44" s="733">
        <v>15</v>
      </c>
      <c r="IS44" s="733">
        <v>446</v>
      </c>
      <c r="IT44" s="562">
        <v>2.9368575624082231E-2</v>
      </c>
      <c r="IU44" s="733">
        <v>20</v>
      </c>
      <c r="IV44" s="733">
        <v>681</v>
      </c>
      <c r="IW44" s="530">
        <v>0.03</v>
      </c>
      <c r="IX44" s="530">
        <v>0.97</v>
      </c>
      <c r="IY44" s="566">
        <v>2.0408163265306121E-2</v>
      </c>
      <c r="IZ44" s="564">
        <v>1</v>
      </c>
      <c r="JA44" s="564">
        <v>49</v>
      </c>
      <c r="JB44" s="528">
        <v>0.04</v>
      </c>
      <c r="JC44" s="531">
        <v>0.96</v>
      </c>
      <c r="JD44" s="528"/>
      <c r="JE44" s="528"/>
      <c r="JF44" s="528"/>
      <c r="JG44" s="528"/>
      <c r="JH44" s="528"/>
      <c r="JI44" s="648">
        <v>1</v>
      </c>
      <c r="JJ44" s="326">
        <v>3</v>
      </c>
      <c r="JK44" s="326">
        <v>3</v>
      </c>
      <c r="JL44" s="326">
        <v>2</v>
      </c>
      <c r="JM44" s="769">
        <v>5.7000000000000002E-3</v>
      </c>
      <c r="JN44" s="918">
        <v>0.04</v>
      </c>
      <c r="JO44" s="918">
        <v>0.04</v>
      </c>
      <c r="JP44" s="1086">
        <v>0.85</v>
      </c>
      <c r="JQ44" s="330">
        <v>0.8</v>
      </c>
      <c r="JR44" s="760">
        <v>0.2</v>
      </c>
      <c r="JS44" s="656">
        <v>-5.5191515326072986</v>
      </c>
      <c r="JT44" s="938">
        <v>-12540</v>
      </c>
      <c r="JU44" s="913">
        <v>2272.0883682778658</v>
      </c>
      <c r="JV44" s="694">
        <v>-1.8222711385100485E-2</v>
      </c>
      <c r="JW44" s="939">
        <v>-14919</v>
      </c>
      <c r="JX44" s="940">
        <v>818703.63222666667</v>
      </c>
      <c r="JY44" s="329">
        <v>1.1000000000000001</v>
      </c>
      <c r="JZ44" s="329">
        <v>0.1</v>
      </c>
      <c r="KA44" s="329">
        <v>-6.1</v>
      </c>
      <c r="KB44" s="331">
        <v>-0.1</v>
      </c>
      <c r="KC44" s="334">
        <v>0.78400000000000003</v>
      </c>
      <c r="KD44" s="927">
        <v>0.83870967741935487</v>
      </c>
      <c r="KE44" s="330">
        <v>0.21129032258064506</v>
      </c>
      <c r="KF44" s="330">
        <v>0.05</v>
      </c>
      <c r="KG44" s="333">
        <v>0.73870967741935489</v>
      </c>
      <c r="KH44" s="335">
        <v>0.79500000000000004</v>
      </c>
      <c r="KI44" s="957">
        <v>0.72123999999999999</v>
      </c>
      <c r="KJ44" s="329">
        <v>0.32875999999999994</v>
      </c>
      <c r="KK44" s="329">
        <v>0.05</v>
      </c>
      <c r="KL44" s="331">
        <v>0.62124000000000001</v>
      </c>
      <c r="KM44" s="721">
        <v>6.5822784810126586E-2</v>
      </c>
      <c r="KN44" s="773">
        <v>208</v>
      </c>
      <c r="KO44" s="947">
        <v>3160</v>
      </c>
      <c r="KP44" s="721">
        <v>-0.10223880597014925</v>
      </c>
      <c r="KQ44" s="773">
        <v>-137</v>
      </c>
      <c r="KR44" s="951">
        <v>1340</v>
      </c>
      <c r="KS44" s="334">
        <v>0.05</v>
      </c>
      <c r="KT44" s="334">
        <v>0.05</v>
      </c>
      <c r="KU44" s="334">
        <v>0.05</v>
      </c>
      <c r="KV44" s="334">
        <v>-0.05</v>
      </c>
      <c r="KW44" s="334">
        <v>-0.05</v>
      </c>
      <c r="KX44" s="542">
        <v>-0.05</v>
      </c>
      <c r="KY44" s="539">
        <v>0.49</v>
      </c>
      <c r="KZ44" s="954">
        <v>0.62766379392064264</v>
      </c>
      <c r="LA44" s="335">
        <v>0.27233620607935727</v>
      </c>
      <c r="LB44" s="335">
        <v>0.05</v>
      </c>
      <c r="LC44" s="335">
        <v>0.1</v>
      </c>
      <c r="LD44" s="335">
        <v>0.05</v>
      </c>
      <c r="LE44" s="336">
        <v>0.52766379392064267</v>
      </c>
      <c r="LF44" s="541">
        <v>0.89800000000000002</v>
      </c>
      <c r="LG44" s="334">
        <v>0.86</v>
      </c>
      <c r="LH44" s="542">
        <v>0.14000000000000001</v>
      </c>
      <c r="LI44" s="648"/>
      <c r="LJ44" s="171">
        <v>6</v>
      </c>
      <c r="LK44" s="171">
        <v>2</v>
      </c>
      <c r="LL44" s="172">
        <v>8</v>
      </c>
      <c r="LM44" s="648"/>
      <c r="LN44" s="175">
        <v>0.8</v>
      </c>
      <c r="LO44" s="341">
        <v>0.2</v>
      </c>
      <c r="LP44" s="816"/>
      <c r="LQ44" s="978">
        <v>0.6</v>
      </c>
      <c r="LR44" s="978">
        <v>0.25</v>
      </c>
      <c r="LS44" s="1003">
        <v>0.15</v>
      </c>
      <c r="LT44" s="648"/>
      <c r="LU44" s="259">
        <v>-0.1</v>
      </c>
      <c r="LV44" s="259">
        <v>-0.1</v>
      </c>
      <c r="LW44" s="259">
        <v>-0.1</v>
      </c>
      <c r="LX44" s="632"/>
      <c r="LY44" s="633">
        <v>103193.33334000001</v>
      </c>
      <c r="LZ44" s="551">
        <v>514766.66665999999</v>
      </c>
      <c r="MA44" s="656"/>
      <c r="MB44" s="354">
        <v>0.75</v>
      </c>
      <c r="MC44" s="175">
        <v>0.55000000000000004</v>
      </c>
      <c r="MD44" s="175">
        <v>0.1</v>
      </c>
      <c r="ME44" s="341">
        <v>0.35</v>
      </c>
      <c r="MF44" s="656"/>
      <c r="MG44" s="177">
        <v>0.8</v>
      </c>
      <c r="MH44" s="177">
        <v>0.6</v>
      </c>
      <c r="MI44" s="177">
        <v>0.1</v>
      </c>
      <c r="MJ44" s="338">
        <v>0.3</v>
      </c>
      <c r="MK44" s="657"/>
      <c r="ML44" s="179">
        <v>1.9</v>
      </c>
      <c r="MM44" s="180">
        <v>2.1</v>
      </c>
    </row>
    <row r="45" spans="1:351" hidden="1" x14ac:dyDescent="0.2">
      <c r="A45" s="654">
        <v>43617</v>
      </c>
      <c r="B45" s="855">
        <v>6</v>
      </c>
      <c r="C45" s="853">
        <v>2019</v>
      </c>
      <c r="D45" s="500"/>
      <c r="E45" s="693"/>
      <c r="F45" s="693"/>
      <c r="G45" s="693"/>
      <c r="H45" s="693"/>
      <c r="I45" s="839"/>
      <c r="J45" s="688"/>
      <c r="K45" s="693"/>
      <c r="L45" s="686"/>
      <c r="M45" s="686"/>
      <c r="N45" s="505">
        <v>1.01810127032099E-3</v>
      </c>
      <c r="O45" s="506">
        <v>1E-3</v>
      </c>
      <c r="P45" s="506">
        <v>5.0000000000000001E-4</v>
      </c>
      <c r="Q45" s="507">
        <v>5.0000000000000001E-4</v>
      </c>
      <c r="R45" s="693"/>
      <c r="S45" s="686"/>
      <c r="T45" s="510">
        <v>0.25</v>
      </c>
      <c r="U45" s="510">
        <v>0.15</v>
      </c>
      <c r="V45" s="572">
        <v>0.6</v>
      </c>
      <c r="W45" s="693"/>
      <c r="X45" s="686"/>
      <c r="Y45" s="511">
        <v>0.25</v>
      </c>
      <c r="Z45" s="511">
        <v>0.15</v>
      </c>
      <c r="AA45" s="512">
        <v>0.6</v>
      </c>
      <c r="AB45" s="511"/>
      <c r="AC45" s="511"/>
      <c r="AD45" s="688"/>
      <c r="AE45" s="693"/>
      <c r="AF45" s="683" t="s">
        <v>466</v>
      </c>
      <c r="AG45" s="693"/>
      <c r="AH45" s="693"/>
      <c r="AI45" s="683" t="s">
        <v>466</v>
      </c>
      <c r="AJ45" s="693"/>
      <c r="AK45" s="693"/>
      <c r="AL45" s="683" t="s">
        <v>466</v>
      </c>
      <c r="AM45" s="516">
        <v>0.16600000000000001</v>
      </c>
      <c r="AN45" s="517">
        <v>0.83399999999999996</v>
      </c>
      <c r="AO45" s="842"/>
      <c r="AP45" s="648"/>
      <c r="AQ45" s="648"/>
      <c r="AR45" s="648"/>
      <c r="AS45" s="117">
        <v>0.28000000000000003</v>
      </c>
      <c r="AT45" s="117">
        <v>0.12</v>
      </c>
      <c r="AU45" s="118">
        <v>0.12</v>
      </c>
      <c r="AV45" s="657"/>
      <c r="AW45" s="648"/>
      <c r="AX45" s="648"/>
      <c r="AY45" s="648">
        <v>0.22</v>
      </c>
      <c r="AZ45" s="120">
        <v>0.1</v>
      </c>
      <c r="BA45" s="121">
        <v>0.1</v>
      </c>
      <c r="BB45" s="648"/>
      <c r="BC45" s="648"/>
      <c r="BD45" s="648"/>
      <c r="BE45" s="648"/>
      <c r="BF45" s="276">
        <v>5.0000000000000001E-3</v>
      </c>
      <c r="BG45" s="276">
        <v>2.5999999999999999E-3</v>
      </c>
      <c r="BH45" s="276">
        <v>2.3999999999999998E-3</v>
      </c>
      <c r="BI45" s="648"/>
      <c r="BJ45" s="648"/>
      <c r="BK45" s="648"/>
      <c r="BL45" s="769"/>
      <c r="BM45" s="159">
        <v>4.0000000000000001E-3</v>
      </c>
      <c r="BN45" s="159">
        <v>2E-3</v>
      </c>
      <c r="BO45" s="342">
        <v>1E-3</v>
      </c>
      <c r="BP45" s="273" t="s">
        <v>466</v>
      </c>
      <c r="BQ45" s="1023"/>
      <c r="BR45" s="1095">
        <v>0.5</v>
      </c>
      <c r="BS45" s="879">
        <v>5</v>
      </c>
      <c r="BT45" s="648"/>
      <c r="BU45" s="648"/>
      <c r="BV45" s="648"/>
      <c r="BW45" s="648"/>
      <c r="BX45" s="648"/>
      <c r="BY45" s="276">
        <v>0.04</v>
      </c>
      <c r="BZ45" s="276">
        <v>0.06</v>
      </c>
      <c r="CA45" s="648"/>
      <c r="CB45" s="648"/>
      <c r="CC45" s="648"/>
      <c r="CD45" s="648"/>
      <c r="CE45" s="648"/>
      <c r="CF45" s="648"/>
      <c r="CG45" s="648"/>
      <c r="CH45" s="648"/>
      <c r="CI45" s="648"/>
      <c r="CJ45" s="648"/>
      <c r="CK45" s="699"/>
      <c r="CL45" s="525">
        <v>0.8</v>
      </c>
      <c r="CM45" s="345">
        <v>0.2</v>
      </c>
      <c r="CN45" s="657"/>
      <c r="CO45" s="648"/>
      <c r="CP45" s="648"/>
      <c r="CQ45" s="648"/>
      <c r="CR45" s="295">
        <v>0.15</v>
      </c>
      <c r="CS45" s="295">
        <v>9.5000000000000001E-2</v>
      </c>
      <c r="CT45" s="295">
        <v>0.755</v>
      </c>
      <c r="CU45" s="652"/>
      <c r="CV45" s="815"/>
      <c r="CW45" s="816"/>
      <c r="CX45" s="816"/>
      <c r="CY45" s="816"/>
      <c r="CZ45" s="987">
        <v>0.99099999999999999</v>
      </c>
      <c r="DA45" s="1003">
        <v>8.9999999999999993E-3</v>
      </c>
      <c r="DB45" s="836"/>
      <c r="DC45" s="963"/>
      <c r="DD45" s="961">
        <v>1000000</v>
      </c>
      <c r="DE45" s="348" t="s">
        <v>466</v>
      </c>
      <c r="DF45" s="348">
        <v>1500000</v>
      </c>
      <c r="DG45" s="348">
        <v>-500000</v>
      </c>
      <c r="DH45" s="559">
        <v>0</v>
      </c>
      <c r="DI45" s="963"/>
      <c r="DJ45" s="961">
        <v>590000</v>
      </c>
      <c r="DK45" s="300" t="s">
        <v>466</v>
      </c>
      <c r="DL45" s="300">
        <v>0.4</v>
      </c>
      <c r="DM45" s="300">
        <v>-0.2</v>
      </c>
      <c r="DN45" s="546">
        <v>-0.2</v>
      </c>
      <c r="DO45" s="648"/>
      <c r="DP45" s="648"/>
      <c r="DQ45" s="648"/>
      <c r="DR45" s="648"/>
      <c r="DS45" s="648"/>
      <c r="DT45" s="259">
        <v>0.15</v>
      </c>
      <c r="DU45" s="259">
        <v>-0.2</v>
      </c>
      <c r="DV45" s="259">
        <v>-0.1</v>
      </c>
      <c r="DW45" s="296">
        <v>-0.1</v>
      </c>
      <c r="DX45" s="259">
        <v>-0.05</v>
      </c>
      <c r="DY45" s="259">
        <v>-0.05</v>
      </c>
      <c r="DZ45" s="648"/>
      <c r="EA45" s="648"/>
      <c r="EB45" s="648"/>
      <c r="EC45" s="298">
        <v>0.9</v>
      </c>
      <c r="ED45" s="298">
        <v>219.1</v>
      </c>
      <c r="EE45" s="648"/>
      <c r="EF45" s="648"/>
      <c r="EG45" s="648"/>
      <c r="EH45" s="279">
        <v>1E-3</v>
      </c>
      <c r="EI45" s="279">
        <v>4.9000000000000002E-2</v>
      </c>
      <c r="EJ45" s="287">
        <v>0.95</v>
      </c>
      <c r="EK45" s="648"/>
      <c r="EL45" s="300">
        <v>0.05</v>
      </c>
      <c r="EM45" s="301">
        <v>0.95</v>
      </c>
      <c r="EN45" s="816"/>
      <c r="EO45" s="1007">
        <v>8.9999999999999993E-3</v>
      </c>
      <c r="EP45" s="1007">
        <v>4.1000000000000002E-2</v>
      </c>
      <c r="EQ45" s="1041">
        <v>0.95</v>
      </c>
      <c r="ER45" s="1007"/>
      <c r="ES45" s="648"/>
      <c r="ET45" s="236">
        <v>0.78</v>
      </c>
      <c r="EU45" s="236">
        <v>0.08</v>
      </c>
      <c r="EV45" s="236">
        <v>0.04</v>
      </c>
      <c r="EW45" s="236">
        <v>0.1</v>
      </c>
      <c r="EX45" s="528"/>
      <c r="EY45" s="528"/>
      <c r="EZ45" s="528"/>
      <c r="FA45" s="528"/>
      <c r="FB45" s="528"/>
      <c r="FC45" s="648"/>
      <c r="FD45" s="307">
        <v>0.77</v>
      </c>
      <c r="FE45" s="308">
        <v>0.04</v>
      </c>
      <c r="FF45" s="308">
        <v>6.4000000000000001E-2</v>
      </c>
      <c r="FG45" s="308">
        <v>0.126</v>
      </c>
      <c r="FH45" s="530"/>
      <c r="FI45" s="530"/>
      <c r="FJ45" s="530"/>
      <c r="FK45" s="307">
        <v>0.65</v>
      </c>
      <c r="FL45" s="308">
        <v>0.1</v>
      </c>
      <c r="FM45" s="308">
        <v>0.124</v>
      </c>
      <c r="FN45" s="308">
        <v>0.126</v>
      </c>
      <c r="FO45" s="648"/>
      <c r="FP45" s="303">
        <v>0.63300000000000001</v>
      </c>
      <c r="FQ45" s="303">
        <v>9.6000000000000002E-2</v>
      </c>
      <c r="FR45" s="303">
        <v>0.11799999999999999</v>
      </c>
      <c r="FS45" s="303">
        <v>0.153</v>
      </c>
      <c r="FT45" s="648"/>
      <c r="FU45" s="303">
        <v>0.6</v>
      </c>
      <c r="FV45" s="303">
        <v>0.1</v>
      </c>
      <c r="FW45" s="303">
        <v>0.2</v>
      </c>
      <c r="FX45" s="236">
        <v>0.1</v>
      </c>
      <c r="FY45" s="528"/>
      <c r="FZ45" s="236">
        <v>0.64900000000000002</v>
      </c>
      <c r="GA45" s="303">
        <v>7.0000000000000007E-2</v>
      </c>
      <c r="GB45" s="303">
        <v>6.0999999999999999E-2</v>
      </c>
      <c r="GC45" s="303">
        <v>0.22</v>
      </c>
      <c r="GD45" s="528"/>
      <c r="GE45" s="303">
        <v>0.625</v>
      </c>
      <c r="GF45" s="303">
        <v>0.125</v>
      </c>
      <c r="GG45" s="303">
        <v>0.125</v>
      </c>
      <c r="GH45" s="303">
        <v>0.125</v>
      </c>
      <c r="GI45" s="528"/>
      <c r="GJ45" s="648"/>
      <c r="GK45" s="648"/>
      <c r="GL45" s="648"/>
      <c r="GM45" s="310">
        <v>0.9</v>
      </c>
      <c r="GN45" s="310">
        <v>0.1</v>
      </c>
      <c r="GO45" s="648"/>
      <c r="GP45" s="648"/>
      <c r="GQ45" s="648"/>
      <c r="GR45" s="803"/>
      <c r="GS45" s="804"/>
      <c r="GT45" s="816"/>
      <c r="GU45" s="651">
        <v>145</v>
      </c>
      <c r="GV45" s="651">
        <v>266</v>
      </c>
      <c r="GW45" s="324">
        <f>GU45/GV45</f>
        <v>0.54511278195488722</v>
      </c>
      <c r="GX45" s="528">
        <v>0.75</v>
      </c>
      <c r="GY45" s="531">
        <v>0.25</v>
      </c>
      <c r="GZ45" s="815"/>
      <c r="HA45" s="816"/>
      <c r="HB45" s="816"/>
      <c r="HC45" s="530">
        <v>0.4</v>
      </c>
      <c r="HD45" s="530">
        <v>0.6</v>
      </c>
      <c r="HE45" s="533">
        <v>14</v>
      </c>
      <c r="HF45" s="533">
        <v>93</v>
      </c>
      <c r="HG45" s="530">
        <f>HE45/HF45</f>
        <v>0.15053763440860216</v>
      </c>
      <c r="HH45" s="533">
        <v>7</v>
      </c>
      <c r="HI45" s="537">
        <f t="shared" ref="HI45" si="0">IFERROR((HH45+HE45)/(HF45+HH45),"")</f>
        <v>0.21</v>
      </c>
      <c r="HJ45" s="815"/>
      <c r="HK45" s="816"/>
      <c r="HL45" s="816"/>
      <c r="HM45" s="535">
        <v>4</v>
      </c>
      <c r="HN45" s="535">
        <v>77</v>
      </c>
      <c r="HO45" s="624">
        <f>HM45/HN45</f>
        <v>5.1948051948051951E-2</v>
      </c>
      <c r="HP45" s="528">
        <v>0.16249933999999999</v>
      </c>
      <c r="HQ45" s="528">
        <v>0.83750066000000001</v>
      </c>
      <c r="HR45" s="565">
        <v>0.1650485436893204</v>
      </c>
      <c r="HS45" s="733">
        <v>17</v>
      </c>
      <c r="HT45" s="733">
        <v>103</v>
      </c>
      <c r="HU45" s="622">
        <v>0.11619999999999997</v>
      </c>
      <c r="HV45" s="622">
        <v>0.88380000000000003</v>
      </c>
      <c r="HW45" s="566">
        <v>7.8651685393258425E-2</v>
      </c>
      <c r="HX45" s="564">
        <v>7</v>
      </c>
      <c r="HY45" s="564">
        <v>89</v>
      </c>
      <c r="HZ45" s="624">
        <v>4.7599999999999996E-2</v>
      </c>
      <c r="IA45" s="867">
        <v>0.95240000000000002</v>
      </c>
      <c r="IB45" s="565">
        <v>5.8823529411764705E-2</v>
      </c>
      <c r="IC45" s="733">
        <v>2</v>
      </c>
      <c r="ID45" s="733">
        <v>34</v>
      </c>
      <c r="IE45" s="530">
        <v>0.03</v>
      </c>
      <c r="IF45" s="537">
        <v>0.97</v>
      </c>
      <c r="IG45" s="566">
        <v>2.5477707006369428E-2</v>
      </c>
      <c r="IH45" s="564">
        <v>4</v>
      </c>
      <c r="II45" s="564">
        <v>157</v>
      </c>
      <c r="IJ45" s="624">
        <v>5.8200000000000002E-2</v>
      </c>
      <c r="IK45" s="624">
        <v>0.94179999999999997</v>
      </c>
      <c r="IL45" s="566">
        <v>6.8965517241379309E-2</v>
      </c>
      <c r="IM45" s="564">
        <v>4</v>
      </c>
      <c r="IN45" s="564">
        <v>58</v>
      </c>
      <c r="IO45" s="624">
        <v>8.6199999999999999E-2</v>
      </c>
      <c r="IP45" s="528">
        <v>0.91379999999999995</v>
      </c>
      <c r="IQ45" s="565">
        <v>2.0134228187919462E-2</v>
      </c>
      <c r="IR45" s="733">
        <v>6</v>
      </c>
      <c r="IS45" s="733">
        <v>298</v>
      </c>
      <c r="IT45" s="562">
        <v>2.7542372881355932E-2</v>
      </c>
      <c r="IU45" s="733">
        <v>13</v>
      </c>
      <c r="IV45" s="733">
        <v>472</v>
      </c>
      <c r="IW45" s="530">
        <v>0.03</v>
      </c>
      <c r="IX45" s="530">
        <v>0.97</v>
      </c>
      <c r="IY45" s="566">
        <v>0.10344827586206896</v>
      </c>
      <c r="IZ45" s="564">
        <v>3</v>
      </c>
      <c r="JA45" s="564">
        <v>29</v>
      </c>
      <c r="JB45" s="528">
        <v>0.04</v>
      </c>
      <c r="JC45" s="531">
        <v>0.96</v>
      </c>
      <c r="JD45" s="528"/>
      <c r="JE45" s="528"/>
      <c r="JF45" s="528"/>
      <c r="JG45" s="528"/>
      <c r="JH45" s="528"/>
      <c r="JI45" s="648"/>
      <c r="JJ45" s="326">
        <v>3</v>
      </c>
      <c r="JK45" s="326">
        <v>3</v>
      </c>
      <c r="JL45" s="326">
        <v>2</v>
      </c>
      <c r="JM45" s="648"/>
      <c r="JN45" s="329">
        <v>0.04</v>
      </c>
      <c r="JO45" s="329">
        <v>0.04</v>
      </c>
      <c r="JP45" s="648"/>
      <c r="JQ45" s="330">
        <v>0.8</v>
      </c>
      <c r="JR45" s="760">
        <v>0.2</v>
      </c>
      <c r="JS45" s="656"/>
      <c r="JT45" s="938"/>
      <c r="JU45" s="913">
        <v>68653.042641663997</v>
      </c>
      <c r="JV45" s="694"/>
      <c r="JW45" s="939"/>
      <c r="JX45" s="940">
        <v>1313997.91704</v>
      </c>
      <c r="JY45" s="329">
        <v>1.1000000000000001</v>
      </c>
      <c r="JZ45" s="329">
        <v>0.1</v>
      </c>
      <c r="KA45" s="329">
        <v>-6.1</v>
      </c>
      <c r="KB45" s="331">
        <v>-0.1</v>
      </c>
      <c r="KC45" s="334"/>
      <c r="KD45" s="927">
        <v>0.9274509803921569</v>
      </c>
      <c r="KE45" s="330">
        <v>0.12254901960784303</v>
      </c>
      <c r="KF45" s="330">
        <v>0.05</v>
      </c>
      <c r="KG45" s="333">
        <v>0.82745098039215692</v>
      </c>
      <c r="KH45" s="335"/>
      <c r="KI45" s="957">
        <v>0.62270000000000003</v>
      </c>
      <c r="KJ45" s="329">
        <v>0.4272999999999999</v>
      </c>
      <c r="KK45" s="329">
        <v>0.05</v>
      </c>
      <c r="KL45" s="331">
        <v>0.52270000000000005</v>
      </c>
      <c r="KM45" s="721"/>
      <c r="KN45" s="773"/>
      <c r="KO45" s="947">
        <v>4860</v>
      </c>
      <c r="KP45" s="721"/>
      <c r="KQ45" s="773"/>
      <c r="KR45" s="951">
        <v>2058</v>
      </c>
      <c r="KS45" s="334">
        <v>0.05</v>
      </c>
      <c r="KT45" s="334">
        <v>0.05</v>
      </c>
      <c r="KU45" s="334">
        <v>0.05</v>
      </c>
      <c r="KV45" s="334">
        <v>-0.05</v>
      </c>
      <c r="KW45" s="334">
        <v>-0.05</v>
      </c>
      <c r="KX45" s="542">
        <v>-0.05</v>
      </c>
      <c r="KY45" s="539"/>
      <c r="KZ45" s="954">
        <v>0.56825905598240745</v>
      </c>
      <c r="LA45" s="335">
        <v>0.33174094401759247</v>
      </c>
      <c r="LB45" s="335">
        <v>0.05</v>
      </c>
      <c r="LC45" s="335">
        <v>0.1</v>
      </c>
      <c r="LD45" s="335">
        <v>0.05</v>
      </c>
      <c r="LE45" s="336">
        <v>0.46825905598240747</v>
      </c>
      <c r="LF45" s="541"/>
      <c r="LG45" s="334">
        <v>0.86</v>
      </c>
      <c r="LH45" s="542">
        <v>0.14000000000000001</v>
      </c>
      <c r="LI45" s="648"/>
      <c r="LJ45" s="171">
        <v>6</v>
      </c>
      <c r="LK45" s="171">
        <v>2</v>
      </c>
      <c r="LL45" s="172">
        <v>8</v>
      </c>
      <c r="LM45" s="648"/>
      <c r="LN45" s="175">
        <v>0.8</v>
      </c>
      <c r="LO45" s="341">
        <v>0.2</v>
      </c>
      <c r="LP45" s="816"/>
      <c r="LQ45" s="978">
        <v>0.6</v>
      </c>
      <c r="LR45" s="978">
        <v>0.25</v>
      </c>
      <c r="LS45" s="1003">
        <v>0.15</v>
      </c>
      <c r="LT45" s="648"/>
      <c r="LU45" s="354">
        <v>-0.1</v>
      </c>
      <c r="LV45" s="354">
        <v>-0.1</v>
      </c>
      <c r="LW45" s="354">
        <v>-0.1</v>
      </c>
      <c r="LX45" s="549"/>
      <c r="LY45" s="633">
        <v>113060.00001000002</v>
      </c>
      <c r="LZ45" s="551">
        <v>504899.99998999998</v>
      </c>
      <c r="MA45" s="656"/>
      <c r="MB45" s="354">
        <v>0.75</v>
      </c>
      <c r="MC45" s="175">
        <v>0.55000000000000004</v>
      </c>
      <c r="MD45" s="175">
        <v>0.1</v>
      </c>
      <c r="ME45" s="341">
        <v>0.35</v>
      </c>
      <c r="MF45" s="656"/>
      <c r="MG45" s="177">
        <v>0.8</v>
      </c>
      <c r="MH45" s="177">
        <v>0.6</v>
      </c>
      <c r="MI45" s="177">
        <v>0.1</v>
      </c>
      <c r="MJ45" s="338">
        <v>0.3</v>
      </c>
      <c r="MK45" s="657"/>
      <c r="ML45" s="179">
        <v>1.9</v>
      </c>
      <c r="MM45" s="180">
        <v>2.1</v>
      </c>
    </row>
    <row r="46" spans="1:351" hidden="1" x14ac:dyDescent="0.2">
      <c r="A46" s="654">
        <v>43647</v>
      </c>
      <c r="B46" s="855">
        <v>7</v>
      </c>
      <c r="C46" s="853">
        <v>2019</v>
      </c>
      <c r="D46" s="500"/>
      <c r="E46" s="693"/>
      <c r="F46" s="693"/>
      <c r="G46" s="693"/>
      <c r="H46" s="693"/>
      <c r="I46" s="839"/>
      <c r="J46" s="688"/>
      <c r="K46" s="693"/>
      <c r="L46" s="686"/>
      <c r="M46" s="686"/>
      <c r="N46" s="505">
        <v>1.01810127032099E-3</v>
      </c>
      <c r="O46" s="506">
        <v>1E-3</v>
      </c>
      <c r="P46" s="506">
        <v>5.0000000000000001E-4</v>
      </c>
      <c r="Q46" s="507">
        <v>5.0000000000000001E-4</v>
      </c>
      <c r="R46" s="693"/>
      <c r="S46" s="686"/>
      <c r="T46" s="510">
        <v>0.25</v>
      </c>
      <c r="U46" s="510">
        <v>0.15</v>
      </c>
      <c r="V46" s="572">
        <v>0.6</v>
      </c>
      <c r="W46" s="693"/>
      <c r="X46" s="686"/>
      <c r="Y46" s="511">
        <v>0.25</v>
      </c>
      <c r="Z46" s="511">
        <v>0.15</v>
      </c>
      <c r="AA46" s="512">
        <v>0.6</v>
      </c>
      <c r="AB46" s="511"/>
      <c r="AC46" s="511"/>
      <c r="AD46" s="518"/>
      <c r="AE46" s="519"/>
      <c r="AF46" s="478"/>
      <c r="AG46" s="519"/>
      <c r="AH46" s="519"/>
      <c r="AI46" s="519"/>
      <c r="AJ46" s="519"/>
      <c r="AK46" s="519"/>
      <c r="AL46" s="519"/>
      <c r="AM46" s="516">
        <v>0.249</v>
      </c>
      <c r="AN46" s="517">
        <v>0.751</v>
      </c>
      <c r="AO46" s="842"/>
      <c r="AP46" s="648"/>
      <c r="AQ46" s="648"/>
      <c r="AR46" s="648"/>
      <c r="AS46" s="117">
        <v>0.28000000000000003</v>
      </c>
      <c r="AT46" s="117">
        <v>0.12</v>
      </c>
      <c r="AU46" s="118">
        <v>0.12</v>
      </c>
      <c r="AV46" s="657"/>
      <c r="AW46" s="648"/>
      <c r="AX46" s="648"/>
      <c r="AY46" s="648">
        <v>0.22</v>
      </c>
      <c r="AZ46" s="271">
        <v>0.1</v>
      </c>
      <c r="BA46" s="272">
        <v>0.1</v>
      </c>
      <c r="BB46" s="648"/>
      <c r="BC46" s="648"/>
      <c r="BD46" s="648"/>
      <c r="BE46" s="648"/>
      <c r="BF46" s="273">
        <v>5.0000000000000001E-3</v>
      </c>
      <c r="BG46" s="273">
        <v>2.5999999999999999E-3</v>
      </c>
      <c r="BH46" s="273">
        <v>2.3999999999999998E-3</v>
      </c>
      <c r="BI46" s="648"/>
      <c r="BJ46" s="648"/>
      <c r="BK46" s="648"/>
      <c r="BL46" s="769"/>
      <c r="BM46" s="273">
        <v>4.0000000000000001E-3</v>
      </c>
      <c r="BN46" s="273">
        <v>2E-3</v>
      </c>
      <c r="BO46" s="274">
        <v>1E-3</v>
      </c>
      <c r="BP46" s="273" t="s">
        <v>466</v>
      </c>
      <c r="BQ46" s="1021"/>
      <c r="BR46" s="1097">
        <v>0.5</v>
      </c>
      <c r="BS46" s="1021">
        <v>5</v>
      </c>
      <c r="BT46" s="648"/>
      <c r="BU46" s="648"/>
      <c r="BV46" s="648"/>
      <c r="BW46" s="648"/>
      <c r="BX46" s="648"/>
      <c r="BY46" s="276">
        <v>0.04</v>
      </c>
      <c r="BZ46" s="276">
        <v>0.06</v>
      </c>
      <c r="CA46" s="648"/>
      <c r="CB46" s="648"/>
      <c r="CC46" s="648"/>
      <c r="CD46" s="648"/>
      <c r="CE46" s="648"/>
      <c r="CF46" s="648"/>
      <c r="CG46" s="648"/>
      <c r="CH46" s="648"/>
      <c r="CI46" s="648"/>
      <c r="CJ46" s="648"/>
      <c r="CK46" s="699"/>
      <c r="CL46" s="525">
        <v>0.8</v>
      </c>
      <c r="CM46" s="345">
        <v>0.2</v>
      </c>
      <c r="CN46" s="657"/>
      <c r="CO46" s="648"/>
      <c r="CP46" s="648"/>
      <c r="CQ46" s="648"/>
      <c r="CR46" s="278">
        <v>0.2</v>
      </c>
      <c r="CS46" s="278">
        <v>9.5000000000000001E-2</v>
      </c>
      <c r="CT46" s="278">
        <v>0.70500000000000007</v>
      </c>
      <c r="CU46" s="652"/>
      <c r="CV46" s="815"/>
      <c r="CW46" s="816"/>
      <c r="CX46" s="816"/>
      <c r="CY46" s="816"/>
      <c r="CZ46" s="987">
        <v>0.99099999999999999</v>
      </c>
      <c r="DA46" s="1003">
        <v>8.9999999999999993E-3</v>
      </c>
      <c r="DB46" s="836"/>
      <c r="DC46" s="963"/>
      <c r="DD46" s="961">
        <v>825000</v>
      </c>
      <c r="DE46" s="348" t="s">
        <v>466</v>
      </c>
      <c r="DF46" s="348">
        <v>1500000</v>
      </c>
      <c r="DG46" s="348">
        <v>-500000</v>
      </c>
      <c r="DH46" s="559">
        <v>0</v>
      </c>
      <c r="DI46" s="963"/>
      <c r="DJ46" s="961">
        <v>900000</v>
      </c>
      <c r="DK46" s="300" t="s">
        <v>466</v>
      </c>
      <c r="DL46" s="300">
        <v>0.4</v>
      </c>
      <c r="DM46" s="300">
        <v>-0.2</v>
      </c>
      <c r="DN46" s="546">
        <v>-0.2</v>
      </c>
      <c r="DO46" s="648"/>
      <c r="DP46" s="648"/>
      <c r="DQ46" s="648"/>
      <c r="DR46" s="648"/>
      <c r="DS46" s="648"/>
      <c r="DT46" s="259">
        <v>0.15</v>
      </c>
      <c r="DU46" s="259">
        <v>-0.2</v>
      </c>
      <c r="DV46" s="259">
        <v>-0.1</v>
      </c>
      <c r="DW46" s="296">
        <v>-0.1</v>
      </c>
      <c r="DX46" s="259">
        <v>-0.05</v>
      </c>
      <c r="DY46" s="259">
        <v>-0.05</v>
      </c>
      <c r="DZ46" s="648"/>
      <c r="EA46" s="648"/>
      <c r="EB46" s="648"/>
      <c r="EC46" s="298">
        <v>0.9</v>
      </c>
      <c r="ED46" s="298">
        <v>219.1</v>
      </c>
      <c r="EE46" s="648"/>
      <c r="EF46" s="648"/>
      <c r="EG46" s="648"/>
      <c r="EH46" s="568">
        <v>1E-3</v>
      </c>
      <c r="EI46" s="568">
        <v>4.9000000000000002E-2</v>
      </c>
      <c r="EJ46" s="287">
        <v>0.95</v>
      </c>
      <c r="EK46" s="648"/>
      <c r="EL46" s="300">
        <v>0.05</v>
      </c>
      <c r="EM46" s="301">
        <v>0.95</v>
      </c>
      <c r="EN46" s="816"/>
      <c r="EO46" s="1007">
        <v>8.9999999999999993E-3</v>
      </c>
      <c r="EP46" s="1007">
        <v>4.1000000000000002E-2</v>
      </c>
      <c r="EQ46" s="1041">
        <v>0.95</v>
      </c>
      <c r="ER46" s="1007"/>
      <c r="ES46" s="648"/>
      <c r="ET46" s="236">
        <v>0.78</v>
      </c>
      <c r="EU46" s="236">
        <v>0.08</v>
      </c>
      <c r="EV46" s="236">
        <v>0.04</v>
      </c>
      <c r="EW46" s="236">
        <v>0.1</v>
      </c>
      <c r="EX46" s="528"/>
      <c r="EY46" s="528"/>
      <c r="EZ46" s="528"/>
      <c r="FA46" s="528"/>
      <c r="FB46" s="528"/>
      <c r="FC46" s="648"/>
      <c r="FD46" s="307">
        <v>0.77</v>
      </c>
      <c r="FE46" s="308">
        <v>0.04</v>
      </c>
      <c r="FF46" s="308">
        <v>6.4000000000000001E-2</v>
      </c>
      <c r="FG46" s="308">
        <v>0.126</v>
      </c>
      <c r="FH46" s="530"/>
      <c r="FI46" s="530"/>
      <c r="FJ46" s="530"/>
      <c r="FK46" s="307">
        <v>0.65</v>
      </c>
      <c r="FL46" s="308">
        <v>0.1</v>
      </c>
      <c r="FM46" s="308">
        <v>0.124</v>
      </c>
      <c r="FN46" s="308">
        <v>0.126</v>
      </c>
      <c r="FO46" s="648"/>
      <c r="FP46" s="303">
        <v>0.63300000000000001</v>
      </c>
      <c r="FQ46" s="303">
        <v>9.6000000000000002E-2</v>
      </c>
      <c r="FR46" s="303">
        <v>0.11799999999999999</v>
      </c>
      <c r="FS46" s="303">
        <v>0.153</v>
      </c>
      <c r="FT46" s="648"/>
      <c r="FU46" s="303">
        <v>0.6</v>
      </c>
      <c r="FV46" s="303">
        <v>0.1</v>
      </c>
      <c r="FW46" s="303">
        <v>0.2</v>
      </c>
      <c r="FX46" s="236">
        <v>0.1</v>
      </c>
      <c r="FY46" s="528"/>
      <c r="FZ46" s="236">
        <v>0.64900000000000002</v>
      </c>
      <c r="GA46" s="303">
        <v>7.0000000000000007E-2</v>
      </c>
      <c r="GB46" s="303">
        <v>6.0999999999999999E-2</v>
      </c>
      <c r="GC46" s="303">
        <v>0.22</v>
      </c>
      <c r="GD46" s="528"/>
      <c r="GE46" s="303">
        <v>0.625</v>
      </c>
      <c r="GF46" s="303">
        <v>0.125</v>
      </c>
      <c r="GG46" s="303">
        <v>0.125</v>
      </c>
      <c r="GH46" s="303">
        <v>0.125</v>
      </c>
      <c r="GI46" s="528"/>
      <c r="GJ46" s="648"/>
      <c r="GK46" s="648"/>
      <c r="GL46" s="648"/>
      <c r="GM46" s="310">
        <v>0.9</v>
      </c>
      <c r="GN46" s="310">
        <v>0.1</v>
      </c>
      <c r="GO46" s="648"/>
      <c r="GP46" s="648"/>
      <c r="GQ46" s="648"/>
      <c r="GR46" s="803"/>
      <c r="GS46" s="804"/>
      <c r="GT46" s="816"/>
      <c r="GU46" s="651"/>
      <c r="GV46" s="651"/>
      <c r="GW46" s="324" t="s">
        <v>466</v>
      </c>
      <c r="GX46" s="528">
        <v>0.75</v>
      </c>
      <c r="GY46" s="531">
        <v>0.25</v>
      </c>
      <c r="GZ46" s="815"/>
      <c r="HA46" s="816"/>
      <c r="HB46" s="816"/>
      <c r="HC46" s="530">
        <v>0.4</v>
      </c>
      <c r="HD46" s="530">
        <v>0.6</v>
      </c>
      <c r="HE46" s="533"/>
      <c r="HF46" s="533"/>
      <c r="HG46" s="530" t="s">
        <v>466</v>
      </c>
      <c r="HH46" s="533"/>
      <c r="HI46" s="537" t="s">
        <v>466</v>
      </c>
      <c r="HJ46" s="815"/>
      <c r="HK46" s="816"/>
      <c r="HL46" s="816"/>
      <c r="HM46" s="535"/>
      <c r="HN46" s="535"/>
      <c r="HO46" s="624" t="s">
        <v>466</v>
      </c>
      <c r="HP46" s="528">
        <v>0.16666568000000001</v>
      </c>
      <c r="HQ46" s="528">
        <v>0.83333431999999996</v>
      </c>
      <c r="HR46" s="565" t="s">
        <v>466</v>
      </c>
      <c r="HS46" s="733" t="s">
        <v>466</v>
      </c>
      <c r="HT46" s="733" t="s">
        <v>466</v>
      </c>
      <c r="HU46" s="622">
        <v>0.11439999999999997</v>
      </c>
      <c r="HV46" s="622">
        <v>0.88560000000000005</v>
      </c>
      <c r="HW46" s="566" t="s">
        <v>466</v>
      </c>
      <c r="HX46" s="564" t="s">
        <v>466</v>
      </c>
      <c r="HY46" s="564" t="s">
        <v>466</v>
      </c>
      <c r="HZ46" s="624">
        <v>4.6799999999999994E-2</v>
      </c>
      <c r="IA46" s="867">
        <v>0.95320000000000005</v>
      </c>
      <c r="IB46" s="565" t="s">
        <v>466</v>
      </c>
      <c r="IC46" s="733" t="s">
        <v>466</v>
      </c>
      <c r="ID46" s="733" t="s">
        <v>466</v>
      </c>
      <c r="IE46" s="530">
        <v>0.03</v>
      </c>
      <c r="IF46" s="537">
        <v>0.97</v>
      </c>
      <c r="IG46" s="566" t="s">
        <v>466</v>
      </c>
      <c r="IH46" s="564" t="s">
        <v>466</v>
      </c>
      <c r="II46" s="564" t="s">
        <v>466</v>
      </c>
      <c r="IJ46" s="624">
        <v>5.7299999999999997E-2</v>
      </c>
      <c r="IK46" s="624">
        <v>0.94269999999999998</v>
      </c>
      <c r="IL46" s="566" t="s">
        <v>466</v>
      </c>
      <c r="IM46" s="564" t="s">
        <v>466</v>
      </c>
      <c r="IN46" s="564" t="s">
        <v>466</v>
      </c>
      <c r="IO46" s="624">
        <v>8.4400000000000003E-2</v>
      </c>
      <c r="IP46" s="528">
        <v>0.91559999999999997</v>
      </c>
      <c r="IQ46" s="565" t="s">
        <v>466</v>
      </c>
      <c r="IR46" s="733" t="s">
        <v>466</v>
      </c>
      <c r="IS46" s="733" t="s">
        <v>466</v>
      </c>
      <c r="IT46" s="562" t="s">
        <v>466</v>
      </c>
      <c r="IU46" s="733" t="s">
        <v>466</v>
      </c>
      <c r="IV46" s="733" t="s">
        <v>466</v>
      </c>
      <c r="IW46" s="530">
        <v>0.03</v>
      </c>
      <c r="IX46" s="530">
        <v>0.97</v>
      </c>
      <c r="IY46" s="566" t="s">
        <v>466</v>
      </c>
      <c r="IZ46" s="564" t="s">
        <v>466</v>
      </c>
      <c r="JA46" s="564" t="s">
        <v>466</v>
      </c>
      <c r="JB46" s="528">
        <v>0.04</v>
      </c>
      <c r="JC46" s="531">
        <v>0.96</v>
      </c>
      <c r="JD46" s="528"/>
      <c r="JE46" s="528"/>
      <c r="JF46" s="528"/>
      <c r="JG46" s="528"/>
      <c r="JH46" s="528"/>
      <c r="JI46" s="648"/>
      <c r="JJ46" s="326">
        <v>3</v>
      </c>
      <c r="JK46" s="326">
        <v>3</v>
      </c>
      <c r="JL46" s="326">
        <v>2</v>
      </c>
      <c r="JM46" s="648"/>
      <c r="JN46" s="329">
        <v>0.04</v>
      </c>
      <c r="JO46" s="329">
        <v>0.04</v>
      </c>
      <c r="JP46" s="648"/>
      <c r="JQ46" s="330">
        <v>0.8</v>
      </c>
      <c r="JR46" s="760">
        <v>0.2</v>
      </c>
      <c r="JS46" s="656"/>
      <c r="JT46" s="938"/>
      <c r="JU46" s="913">
        <v>64445.348972546053</v>
      </c>
      <c r="JV46" s="694"/>
      <c r="JW46" s="939"/>
      <c r="JX46" s="940">
        <v>1711265.4364933332</v>
      </c>
      <c r="JY46" s="329">
        <v>1.1000000000000001</v>
      </c>
      <c r="JZ46" s="329">
        <v>0.1</v>
      </c>
      <c r="KA46" s="329">
        <v>-6.1</v>
      </c>
      <c r="KB46" s="331">
        <v>-0.1</v>
      </c>
      <c r="KC46" s="334"/>
      <c r="KD46" s="927">
        <v>0.8640101201771031</v>
      </c>
      <c r="KE46" s="330">
        <v>0.18598987982289683</v>
      </c>
      <c r="KF46" s="330">
        <v>0.05</v>
      </c>
      <c r="KG46" s="333">
        <v>0.76401012017710312</v>
      </c>
      <c r="KH46" s="335"/>
      <c r="KI46" s="957">
        <v>0.29927999999999999</v>
      </c>
      <c r="KJ46" s="329">
        <v>0.75072000000000005</v>
      </c>
      <c r="KK46" s="329">
        <v>0.05</v>
      </c>
      <c r="KL46" s="331">
        <v>0.19927999999999998</v>
      </c>
      <c r="KM46" s="721"/>
      <c r="KN46" s="773"/>
      <c r="KO46" s="947">
        <v>5045</v>
      </c>
      <c r="KP46" s="721"/>
      <c r="KQ46" s="773"/>
      <c r="KR46" s="951">
        <v>2800</v>
      </c>
      <c r="KS46" s="334">
        <v>0.05</v>
      </c>
      <c r="KT46" s="334">
        <v>0.05</v>
      </c>
      <c r="KU46" s="334">
        <v>0.05</v>
      </c>
      <c r="KV46" s="334">
        <v>-0.05</v>
      </c>
      <c r="KW46" s="334">
        <v>-0.05</v>
      </c>
      <c r="KX46" s="542">
        <v>-0.05</v>
      </c>
      <c r="KY46" s="539"/>
      <c r="KZ46" s="954">
        <v>0.48617380925126941</v>
      </c>
      <c r="LA46" s="335">
        <v>0.41382619074873062</v>
      </c>
      <c r="LB46" s="335">
        <v>0.05</v>
      </c>
      <c r="LC46" s="335">
        <v>0.1</v>
      </c>
      <c r="LD46" s="335">
        <v>0.05</v>
      </c>
      <c r="LE46" s="336">
        <v>0.38617380925126943</v>
      </c>
      <c r="LF46" s="541"/>
      <c r="LG46" s="334">
        <v>0.86</v>
      </c>
      <c r="LH46" s="542">
        <v>0.14000000000000001</v>
      </c>
      <c r="LI46" s="648"/>
      <c r="LJ46" s="171">
        <v>6</v>
      </c>
      <c r="LK46" s="171">
        <v>2</v>
      </c>
      <c r="LL46" s="172">
        <v>8</v>
      </c>
      <c r="LM46" s="648"/>
      <c r="LN46" s="175">
        <v>0.8</v>
      </c>
      <c r="LO46" s="341">
        <v>0.2</v>
      </c>
      <c r="LP46" s="816"/>
      <c r="LQ46" s="978">
        <v>0.6</v>
      </c>
      <c r="LR46" s="978">
        <v>0.25</v>
      </c>
      <c r="LS46" s="1003">
        <v>0.15</v>
      </c>
      <c r="LT46" s="648"/>
      <c r="LU46" s="259">
        <v>-0.1</v>
      </c>
      <c r="LV46" s="259">
        <v>-0.1</v>
      </c>
      <c r="LW46" s="259">
        <v>-0.1</v>
      </c>
      <c r="LX46" s="632"/>
      <c r="LY46" s="633">
        <v>122926.66668000002</v>
      </c>
      <c r="LZ46" s="551">
        <v>495033.33331999998</v>
      </c>
      <c r="MA46" s="656"/>
      <c r="MB46" s="354">
        <v>0.75</v>
      </c>
      <c r="MC46" s="175">
        <v>0.55000000000000004</v>
      </c>
      <c r="MD46" s="175">
        <v>0.1</v>
      </c>
      <c r="ME46" s="341">
        <v>0.35</v>
      </c>
      <c r="MF46" s="656"/>
      <c r="MG46" s="177">
        <v>0.8</v>
      </c>
      <c r="MH46" s="177">
        <v>0.6</v>
      </c>
      <c r="MI46" s="177">
        <v>0.1</v>
      </c>
      <c r="MJ46" s="338">
        <v>0.3</v>
      </c>
      <c r="MK46" s="657"/>
      <c r="ML46" s="179">
        <v>1.9</v>
      </c>
      <c r="MM46" s="180">
        <v>2.1</v>
      </c>
    </row>
    <row r="47" spans="1:351" hidden="1" x14ac:dyDescent="0.2">
      <c r="A47" s="654">
        <v>43678</v>
      </c>
      <c r="B47" s="855">
        <v>8</v>
      </c>
      <c r="C47" s="853">
        <v>2019</v>
      </c>
      <c r="D47" s="500"/>
      <c r="E47" s="693"/>
      <c r="F47" s="693"/>
      <c r="G47" s="693"/>
      <c r="H47" s="693"/>
      <c r="I47" s="839"/>
      <c r="J47" s="688"/>
      <c r="K47" s="693"/>
      <c r="L47" s="686"/>
      <c r="M47" s="686"/>
      <c r="N47" s="505">
        <v>1.01810127032099E-3</v>
      </c>
      <c r="O47" s="506">
        <v>1E-3</v>
      </c>
      <c r="P47" s="506">
        <v>5.0000000000000001E-4</v>
      </c>
      <c r="Q47" s="507">
        <v>5.0000000000000001E-4</v>
      </c>
      <c r="R47" s="693"/>
      <c r="S47" s="686"/>
      <c r="T47" s="510">
        <v>0.25</v>
      </c>
      <c r="U47" s="510">
        <v>0.15</v>
      </c>
      <c r="V47" s="572">
        <v>0.6</v>
      </c>
      <c r="W47" s="693"/>
      <c r="X47" s="686"/>
      <c r="Y47" s="511">
        <v>0.25</v>
      </c>
      <c r="Z47" s="511">
        <v>0.15</v>
      </c>
      <c r="AA47" s="512">
        <v>0.6</v>
      </c>
      <c r="AB47" s="511"/>
      <c r="AC47" s="511"/>
      <c r="AD47" s="518"/>
      <c r="AE47" s="519"/>
      <c r="AF47" s="478"/>
      <c r="AG47" s="519"/>
      <c r="AH47" s="519"/>
      <c r="AI47" s="519"/>
      <c r="AJ47" s="519"/>
      <c r="AK47" s="519"/>
      <c r="AL47" s="519"/>
      <c r="AM47" s="516">
        <v>0.33200000000000002</v>
      </c>
      <c r="AN47" s="517">
        <v>0.66799999999999993</v>
      </c>
      <c r="AO47" s="842"/>
      <c r="AP47" s="648"/>
      <c r="AQ47" s="648"/>
      <c r="AR47" s="648"/>
      <c r="AS47" s="117">
        <v>0.28000000000000003</v>
      </c>
      <c r="AT47" s="117">
        <v>0.12</v>
      </c>
      <c r="AU47" s="118">
        <v>0.12</v>
      </c>
      <c r="AV47" s="657"/>
      <c r="AW47" s="648"/>
      <c r="AX47" s="648"/>
      <c r="AY47" s="648">
        <v>0.22</v>
      </c>
      <c r="AZ47" s="271">
        <v>0.1</v>
      </c>
      <c r="BA47" s="272">
        <v>0.1</v>
      </c>
      <c r="BB47" s="648"/>
      <c r="BC47" s="648"/>
      <c r="BD47" s="648"/>
      <c r="BE47" s="648"/>
      <c r="BF47" s="273">
        <v>5.0000000000000001E-3</v>
      </c>
      <c r="BG47" s="273">
        <v>2.5999999999999999E-3</v>
      </c>
      <c r="BH47" s="273">
        <v>2.3999999999999998E-3</v>
      </c>
      <c r="BI47" s="648"/>
      <c r="BJ47" s="648"/>
      <c r="BK47" s="648"/>
      <c r="BL47" s="769"/>
      <c r="BM47" s="273">
        <v>4.0000000000000001E-3</v>
      </c>
      <c r="BN47" s="273">
        <v>2E-3</v>
      </c>
      <c r="BO47" s="274">
        <v>1E-3</v>
      </c>
      <c r="BP47" s="273" t="s">
        <v>466</v>
      </c>
      <c r="BQ47" s="1021"/>
      <c r="BR47" s="1097">
        <v>0.5</v>
      </c>
      <c r="BS47" s="1021">
        <v>5</v>
      </c>
      <c r="BT47" s="648"/>
      <c r="BU47" s="648"/>
      <c r="BV47" s="648"/>
      <c r="BW47" s="648"/>
      <c r="BX47" s="648"/>
      <c r="BY47" s="276">
        <v>0.04</v>
      </c>
      <c r="BZ47" s="277">
        <v>0.06</v>
      </c>
      <c r="CA47" s="648"/>
      <c r="CB47" s="648"/>
      <c r="CC47" s="648"/>
      <c r="CD47" s="648"/>
      <c r="CE47" s="648"/>
      <c r="CF47" s="648"/>
      <c r="CG47" s="648"/>
      <c r="CH47" s="648"/>
      <c r="CI47" s="648"/>
      <c r="CJ47" s="648"/>
      <c r="CK47" s="699"/>
      <c r="CL47" s="525">
        <v>0.8</v>
      </c>
      <c r="CM47" s="345">
        <v>0.2</v>
      </c>
      <c r="CN47" s="657"/>
      <c r="CO47" s="648"/>
      <c r="CP47" s="648"/>
      <c r="CQ47" s="648"/>
      <c r="CR47" s="295">
        <v>0.27500000000000002</v>
      </c>
      <c r="CS47" s="295">
        <v>9.5000000000000001E-2</v>
      </c>
      <c r="CT47" s="295">
        <v>0.63</v>
      </c>
      <c r="CU47" s="652"/>
      <c r="CV47" s="815"/>
      <c r="CW47" s="816"/>
      <c r="CX47" s="816"/>
      <c r="CY47" s="816"/>
      <c r="CZ47" s="987">
        <v>0.99099999999999999</v>
      </c>
      <c r="DA47" s="1003">
        <v>8.9999999999999993E-3</v>
      </c>
      <c r="DB47" s="836"/>
      <c r="DC47" s="963"/>
      <c r="DD47" s="961">
        <v>600000</v>
      </c>
      <c r="DE47" s="348" t="s">
        <v>466</v>
      </c>
      <c r="DF47" s="348">
        <v>1500000</v>
      </c>
      <c r="DG47" s="348">
        <v>-500000</v>
      </c>
      <c r="DH47" s="559">
        <v>0</v>
      </c>
      <c r="DI47" s="963"/>
      <c r="DJ47" s="961">
        <v>1251000</v>
      </c>
      <c r="DK47" s="300" t="s">
        <v>466</v>
      </c>
      <c r="DL47" s="300">
        <v>0.4</v>
      </c>
      <c r="DM47" s="300">
        <v>-0.2</v>
      </c>
      <c r="DN47" s="546">
        <v>-0.2</v>
      </c>
      <c r="DO47" s="648"/>
      <c r="DP47" s="648"/>
      <c r="DQ47" s="648"/>
      <c r="DR47" s="648"/>
      <c r="DS47" s="648"/>
      <c r="DT47" s="259">
        <v>0.15</v>
      </c>
      <c r="DU47" s="259">
        <v>-0.2</v>
      </c>
      <c r="DV47" s="259">
        <v>-0.1</v>
      </c>
      <c r="DW47" s="296">
        <v>-0.1</v>
      </c>
      <c r="DX47" s="259">
        <v>-0.05</v>
      </c>
      <c r="DY47" s="259">
        <v>-0.05</v>
      </c>
      <c r="DZ47" s="648"/>
      <c r="EA47" s="648"/>
      <c r="EB47" s="648"/>
      <c r="EC47" s="298">
        <v>0.9</v>
      </c>
      <c r="ED47" s="298">
        <v>219.1</v>
      </c>
      <c r="EE47" s="648"/>
      <c r="EF47" s="648"/>
      <c r="EG47" s="648"/>
      <c r="EH47" s="568">
        <v>1E-3</v>
      </c>
      <c r="EI47" s="568">
        <v>4.9000000000000002E-2</v>
      </c>
      <c r="EJ47" s="287">
        <v>0.95</v>
      </c>
      <c r="EK47" s="648"/>
      <c r="EL47" s="300">
        <v>0.05</v>
      </c>
      <c r="EM47" s="301">
        <v>0.95</v>
      </c>
      <c r="EN47" s="816"/>
      <c r="EO47" s="1007">
        <v>8.9999999999999993E-3</v>
      </c>
      <c r="EP47" s="1007">
        <v>4.1000000000000002E-2</v>
      </c>
      <c r="EQ47" s="1041">
        <v>0.95</v>
      </c>
      <c r="ER47" s="1007"/>
      <c r="ES47" s="648"/>
      <c r="ET47" s="236">
        <v>0.78</v>
      </c>
      <c r="EU47" s="236">
        <v>0.08</v>
      </c>
      <c r="EV47" s="236">
        <v>0.04</v>
      </c>
      <c r="EW47" s="236">
        <v>0.1</v>
      </c>
      <c r="EX47" s="528"/>
      <c r="EY47" s="528"/>
      <c r="EZ47" s="528"/>
      <c r="FA47" s="528"/>
      <c r="FB47" s="528"/>
      <c r="FC47" s="648"/>
      <c r="FD47" s="307">
        <v>0.77</v>
      </c>
      <c r="FE47" s="308">
        <v>0.04</v>
      </c>
      <c r="FF47" s="308">
        <v>6.4000000000000001E-2</v>
      </c>
      <c r="FG47" s="308">
        <v>0.126</v>
      </c>
      <c r="FH47" s="530"/>
      <c r="FI47" s="530"/>
      <c r="FJ47" s="530"/>
      <c r="FK47" s="307">
        <v>0.65</v>
      </c>
      <c r="FL47" s="308">
        <v>0.1</v>
      </c>
      <c r="FM47" s="308">
        <v>0.124</v>
      </c>
      <c r="FN47" s="308">
        <v>0.126</v>
      </c>
      <c r="FO47" s="648"/>
      <c r="FP47" s="303">
        <v>0.63300000000000001</v>
      </c>
      <c r="FQ47" s="303">
        <v>9.6000000000000002E-2</v>
      </c>
      <c r="FR47" s="303">
        <v>0.11799999999999999</v>
      </c>
      <c r="FS47" s="303">
        <v>0.153</v>
      </c>
      <c r="FT47" s="648"/>
      <c r="FU47" s="303">
        <v>0.6</v>
      </c>
      <c r="FV47" s="303">
        <v>0.1</v>
      </c>
      <c r="FW47" s="303">
        <v>0.2</v>
      </c>
      <c r="FX47" s="236">
        <v>0.1</v>
      </c>
      <c r="FY47" s="528"/>
      <c r="FZ47" s="236">
        <v>0.64900000000000002</v>
      </c>
      <c r="GA47" s="303">
        <v>7.0000000000000007E-2</v>
      </c>
      <c r="GB47" s="303">
        <v>6.0999999999999999E-2</v>
      </c>
      <c r="GC47" s="303">
        <v>0.22</v>
      </c>
      <c r="GD47" s="528"/>
      <c r="GE47" s="303">
        <v>0.625</v>
      </c>
      <c r="GF47" s="303">
        <v>0.125</v>
      </c>
      <c r="GG47" s="303">
        <v>0.125</v>
      </c>
      <c r="GH47" s="303">
        <v>0.125</v>
      </c>
      <c r="GI47" s="528"/>
      <c r="GJ47" s="648"/>
      <c r="GK47" s="648"/>
      <c r="GL47" s="648"/>
      <c r="GM47" s="310">
        <v>0.9</v>
      </c>
      <c r="GN47" s="310">
        <v>0.1</v>
      </c>
      <c r="GO47" s="648"/>
      <c r="GP47" s="648"/>
      <c r="GQ47" s="648"/>
      <c r="GR47" s="803"/>
      <c r="GS47" s="804"/>
      <c r="GT47" s="816"/>
      <c r="GU47" s="651"/>
      <c r="GV47" s="651"/>
      <c r="GW47" s="324" t="s">
        <v>466</v>
      </c>
      <c r="GX47" s="528">
        <v>0.75</v>
      </c>
      <c r="GY47" s="531">
        <v>0.25</v>
      </c>
      <c r="GZ47" s="815"/>
      <c r="HA47" s="816"/>
      <c r="HB47" s="816"/>
      <c r="HC47" s="530">
        <v>0.4</v>
      </c>
      <c r="HD47" s="530">
        <v>0.6</v>
      </c>
      <c r="HE47" s="533"/>
      <c r="HF47" s="533"/>
      <c r="HG47" s="530" t="s">
        <v>466</v>
      </c>
      <c r="HH47" s="533"/>
      <c r="HI47" s="537" t="s">
        <v>466</v>
      </c>
      <c r="HJ47" s="815"/>
      <c r="HK47" s="816"/>
      <c r="HL47" s="816"/>
      <c r="HM47" s="535"/>
      <c r="HN47" s="535"/>
      <c r="HO47" s="624" t="s">
        <v>466</v>
      </c>
      <c r="HP47" s="528">
        <v>0.17083202</v>
      </c>
      <c r="HQ47" s="528">
        <v>0.82916798000000003</v>
      </c>
      <c r="HR47" s="565" t="s">
        <v>466</v>
      </c>
      <c r="HS47" s="733" t="s">
        <v>466</v>
      </c>
      <c r="HT47" s="733" t="s">
        <v>466</v>
      </c>
      <c r="HU47" s="622">
        <v>0.11259999999999998</v>
      </c>
      <c r="HV47" s="622">
        <v>0.88739999999999997</v>
      </c>
      <c r="HW47" s="566" t="s">
        <v>466</v>
      </c>
      <c r="HX47" s="564" t="s">
        <v>466</v>
      </c>
      <c r="HY47" s="564" t="s">
        <v>466</v>
      </c>
      <c r="HZ47" s="624">
        <v>4.5999999999999992E-2</v>
      </c>
      <c r="IA47" s="867">
        <v>0.95399999999999996</v>
      </c>
      <c r="IB47" s="565" t="s">
        <v>466</v>
      </c>
      <c r="IC47" s="733" t="s">
        <v>466</v>
      </c>
      <c r="ID47" s="733" t="s">
        <v>466</v>
      </c>
      <c r="IE47" s="530">
        <v>0.03</v>
      </c>
      <c r="IF47" s="537">
        <v>0.97</v>
      </c>
      <c r="IG47" s="566" t="s">
        <v>466</v>
      </c>
      <c r="IH47" s="564" t="s">
        <v>466</v>
      </c>
      <c r="II47" s="564" t="s">
        <v>466</v>
      </c>
      <c r="IJ47" s="624">
        <v>5.6399999999999999E-2</v>
      </c>
      <c r="IK47" s="624">
        <v>0.94359999999999999</v>
      </c>
      <c r="IL47" s="566" t="s">
        <v>466</v>
      </c>
      <c r="IM47" s="564" t="s">
        <v>466</v>
      </c>
      <c r="IN47" s="564" t="s">
        <v>466</v>
      </c>
      <c r="IO47" s="624">
        <v>8.2600000000000007E-2</v>
      </c>
      <c r="IP47" s="528">
        <v>0.91739999999999999</v>
      </c>
      <c r="IQ47" s="565" t="s">
        <v>466</v>
      </c>
      <c r="IR47" s="733" t="s">
        <v>466</v>
      </c>
      <c r="IS47" s="733" t="s">
        <v>466</v>
      </c>
      <c r="IT47" s="562" t="s">
        <v>466</v>
      </c>
      <c r="IU47" s="733" t="s">
        <v>466</v>
      </c>
      <c r="IV47" s="733" t="s">
        <v>466</v>
      </c>
      <c r="IW47" s="530">
        <v>0.03</v>
      </c>
      <c r="IX47" s="530">
        <v>0.97</v>
      </c>
      <c r="IY47" s="566" t="s">
        <v>466</v>
      </c>
      <c r="IZ47" s="564" t="s">
        <v>466</v>
      </c>
      <c r="JA47" s="564" t="s">
        <v>466</v>
      </c>
      <c r="JB47" s="528">
        <v>0.04</v>
      </c>
      <c r="JC47" s="531">
        <v>0.96</v>
      </c>
      <c r="JD47" s="528"/>
      <c r="JE47" s="528"/>
      <c r="JF47" s="528"/>
      <c r="JG47" s="528"/>
      <c r="JH47" s="528"/>
      <c r="JI47" s="648"/>
      <c r="JJ47" s="326">
        <v>3</v>
      </c>
      <c r="JK47" s="326">
        <v>3</v>
      </c>
      <c r="JL47" s="326">
        <v>2</v>
      </c>
      <c r="JM47" s="648"/>
      <c r="JN47" s="329">
        <v>0.04</v>
      </c>
      <c r="JO47" s="329">
        <v>0.04</v>
      </c>
      <c r="JP47" s="648"/>
      <c r="JQ47" s="330">
        <v>0.8</v>
      </c>
      <c r="JR47" s="760">
        <v>0.2</v>
      </c>
      <c r="JS47" s="656"/>
      <c r="JT47" s="938"/>
      <c r="JU47" s="913">
        <v>112121.67860668804</v>
      </c>
      <c r="JV47" s="694"/>
      <c r="JW47" s="939"/>
      <c r="JX47" s="940">
        <v>2182695.6647866666</v>
      </c>
      <c r="JY47" s="329">
        <v>1.1000000000000001</v>
      </c>
      <c r="JZ47" s="329">
        <v>0.1</v>
      </c>
      <c r="KA47" s="329">
        <v>-6.1</v>
      </c>
      <c r="KB47" s="331">
        <v>-0.1</v>
      </c>
      <c r="KC47" s="334"/>
      <c r="KD47" s="927">
        <v>0.93337550073792963</v>
      </c>
      <c r="KE47" s="330">
        <v>0.1166244992620703</v>
      </c>
      <c r="KF47" s="330">
        <v>0.05</v>
      </c>
      <c r="KG47" s="333">
        <v>0.83337550073792965</v>
      </c>
      <c r="KH47" s="335"/>
      <c r="KI47" s="957">
        <v>0.53510000000000002</v>
      </c>
      <c r="KJ47" s="329">
        <v>0.51489999999999991</v>
      </c>
      <c r="KK47" s="329">
        <v>0.05</v>
      </c>
      <c r="KL47" s="331">
        <v>0.43510000000000004</v>
      </c>
      <c r="KM47" s="721"/>
      <c r="KN47" s="773"/>
      <c r="KO47" s="947">
        <v>5770</v>
      </c>
      <c r="KP47" s="721"/>
      <c r="KQ47" s="773"/>
      <c r="KR47" s="951">
        <v>3542</v>
      </c>
      <c r="KS47" s="334">
        <v>0.05</v>
      </c>
      <c r="KT47" s="334">
        <v>0.05</v>
      </c>
      <c r="KU47" s="334">
        <v>0.05</v>
      </c>
      <c r="KV47" s="334">
        <v>-0.05</v>
      </c>
      <c r="KW47" s="334">
        <v>-0.05</v>
      </c>
      <c r="KX47" s="542">
        <v>-0.05</v>
      </c>
      <c r="KY47" s="539"/>
      <c r="KZ47" s="954">
        <v>0.45646083051041308</v>
      </c>
      <c r="LA47" s="335">
        <v>0.44353916948958694</v>
      </c>
      <c r="LB47" s="335">
        <v>0.05</v>
      </c>
      <c r="LC47" s="335">
        <v>0.1</v>
      </c>
      <c r="LD47" s="335">
        <v>0.05</v>
      </c>
      <c r="LE47" s="336">
        <v>0.35646083051041311</v>
      </c>
      <c r="LF47" s="541"/>
      <c r="LG47" s="334">
        <v>0.86</v>
      </c>
      <c r="LH47" s="542">
        <v>0.14000000000000001</v>
      </c>
      <c r="LI47" s="648"/>
      <c r="LJ47" s="171">
        <v>6</v>
      </c>
      <c r="LK47" s="171">
        <v>2</v>
      </c>
      <c r="LL47" s="172">
        <v>8</v>
      </c>
      <c r="LM47" s="648"/>
      <c r="LN47" s="175">
        <v>0.8</v>
      </c>
      <c r="LO47" s="341">
        <v>0.2</v>
      </c>
      <c r="LP47" s="816"/>
      <c r="LQ47" s="978">
        <v>0.6</v>
      </c>
      <c r="LR47" s="978">
        <v>0.25</v>
      </c>
      <c r="LS47" s="1003">
        <v>0.15</v>
      </c>
      <c r="LT47" s="648"/>
      <c r="LU47" s="259">
        <v>-0.1</v>
      </c>
      <c r="LV47" s="259">
        <v>-0.1</v>
      </c>
      <c r="LW47" s="259">
        <v>-0.1</v>
      </c>
      <c r="LX47" s="632"/>
      <c r="LY47" s="633">
        <v>132793.33335000003</v>
      </c>
      <c r="LZ47" s="551">
        <v>485166.66664999997</v>
      </c>
      <c r="MA47" s="656"/>
      <c r="MB47" s="354">
        <v>0.75</v>
      </c>
      <c r="MC47" s="175">
        <v>0.55000000000000004</v>
      </c>
      <c r="MD47" s="175">
        <v>0.1</v>
      </c>
      <c r="ME47" s="341">
        <v>0.35</v>
      </c>
      <c r="MF47" s="656"/>
      <c r="MG47" s="177">
        <v>0.8</v>
      </c>
      <c r="MH47" s="177">
        <v>0.6</v>
      </c>
      <c r="MI47" s="177">
        <v>0.1</v>
      </c>
      <c r="MJ47" s="338">
        <v>0.3</v>
      </c>
      <c r="MK47" s="657"/>
      <c r="ML47" s="179">
        <v>1.9</v>
      </c>
      <c r="MM47" s="180">
        <v>2.1</v>
      </c>
    </row>
    <row r="48" spans="1:351" ht="13.5" hidden="1" thickBot="1" x14ac:dyDescent="0.25">
      <c r="A48" s="654">
        <v>43709</v>
      </c>
      <c r="B48" s="855">
        <v>9</v>
      </c>
      <c r="C48" s="853">
        <v>2019</v>
      </c>
      <c r="D48" s="500"/>
      <c r="E48" s="693"/>
      <c r="F48" s="693"/>
      <c r="G48" s="693"/>
      <c r="H48" s="693"/>
      <c r="I48" s="839"/>
      <c r="J48" s="688"/>
      <c r="K48" s="693"/>
      <c r="L48" s="686"/>
      <c r="M48" s="686"/>
      <c r="N48" s="505">
        <v>1.01810127032099E-3</v>
      </c>
      <c r="O48" s="506">
        <v>1E-3</v>
      </c>
      <c r="P48" s="506">
        <v>5.0000000000000001E-4</v>
      </c>
      <c r="Q48" s="507">
        <v>5.0000000000000001E-4</v>
      </c>
      <c r="R48" s="693"/>
      <c r="S48" s="686"/>
      <c r="T48" s="510">
        <v>0.25</v>
      </c>
      <c r="U48" s="510">
        <v>0.15</v>
      </c>
      <c r="V48" s="572">
        <v>0.6</v>
      </c>
      <c r="W48" s="693"/>
      <c r="X48" s="686"/>
      <c r="Y48" s="511">
        <v>0.25</v>
      </c>
      <c r="Z48" s="511">
        <v>0.15</v>
      </c>
      <c r="AA48" s="512">
        <v>0.6</v>
      </c>
      <c r="AB48" s="511"/>
      <c r="AC48" s="511"/>
      <c r="AD48" s="688"/>
      <c r="AE48" s="693"/>
      <c r="AF48" s="683" t="s">
        <v>466</v>
      </c>
      <c r="AG48" s="693"/>
      <c r="AH48" s="693"/>
      <c r="AI48" s="683" t="s">
        <v>466</v>
      </c>
      <c r="AJ48" s="693"/>
      <c r="AK48" s="693"/>
      <c r="AL48" s="683" t="s">
        <v>466</v>
      </c>
      <c r="AM48" s="516">
        <v>0.41499999999999998</v>
      </c>
      <c r="AN48" s="517">
        <v>0.58499999999999996</v>
      </c>
      <c r="AO48" s="842"/>
      <c r="AP48" s="648"/>
      <c r="AQ48" s="648"/>
      <c r="AR48" s="648"/>
      <c r="AS48" s="117">
        <v>0.28000000000000003</v>
      </c>
      <c r="AT48" s="117">
        <v>0.12</v>
      </c>
      <c r="AU48" s="118">
        <v>0.12</v>
      </c>
      <c r="AV48" s="657"/>
      <c r="AW48" s="648"/>
      <c r="AX48" s="648"/>
      <c r="AY48" s="648">
        <v>0.22</v>
      </c>
      <c r="AZ48" s="120">
        <v>0.1</v>
      </c>
      <c r="BA48" s="121">
        <v>0.1</v>
      </c>
      <c r="BB48" s="648"/>
      <c r="BC48" s="648"/>
      <c r="BD48" s="648"/>
      <c r="BE48" s="648"/>
      <c r="BF48" s="276">
        <v>5.0000000000000001E-3</v>
      </c>
      <c r="BG48" s="276">
        <v>2.5999999999999999E-3</v>
      </c>
      <c r="BH48" s="276">
        <v>2.3999999999999998E-3</v>
      </c>
      <c r="BI48" s="648"/>
      <c r="BJ48" s="648"/>
      <c r="BK48" s="648"/>
      <c r="BL48" s="769"/>
      <c r="BM48" s="159">
        <v>4.0000000000000001E-3</v>
      </c>
      <c r="BN48" s="159">
        <v>2E-3</v>
      </c>
      <c r="BO48" s="342">
        <v>1E-3</v>
      </c>
      <c r="BP48" s="273" t="s">
        <v>466</v>
      </c>
      <c r="BQ48" s="1023"/>
      <c r="BR48" s="1095">
        <v>0.5</v>
      </c>
      <c r="BS48" s="879">
        <v>5</v>
      </c>
      <c r="BT48" s="648"/>
      <c r="BU48" s="648"/>
      <c r="BV48" s="648"/>
      <c r="BW48" s="648"/>
      <c r="BX48" s="648"/>
      <c r="BY48" s="276">
        <v>0.04</v>
      </c>
      <c r="BZ48" s="277">
        <v>0.06</v>
      </c>
      <c r="CA48" s="648"/>
      <c r="CB48" s="648"/>
      <c r="CC48" s="648"/>
      <c r="CD48" s="648"/>
      <c r="CE48" s="648"/>
      <c r="CF48" s="648"/>
      <c r="CG48" s="648"/>
      <c r="CH48" s="648"/>
      <c r="CI48" s="648"/>
      <c r="CJ48" s="648"/>
      <c r="CK48" s="699"/>
      <c r="CL48" s="525">
        <v>0.8</v>
      </c>
      <c r="CM48" s="345">
        <v>0.2</v>
      </c>
      <c r="CN48" s="657"/>
      <c r="CO48" s="648"/>
      <c r="CP48" s="648"/>
      <c r="CQ48" s="648"/>
      <c r="CR48" s="295">
        <v>0.35</v>
      </c>
      <c r="CS48" s="295">
        <v>9.5000000000000001E-2</v>
      </c>
      <c r="CT48" s="295">
        <v>0.55500000000000005</v>
      </c>
      <c r="CU48" s="652"/>
      <c r="CV48" s="815"/>
      <c r="CW48" s="816"/>
      <c r="CX48" s="816"/>
      <c r="CY48" s="816"/>
      <c r="CZ48" s="987">
        <v>0.99099999999999999</v>
      </c>
      <c r="DA48" s="1003">
        <v>8.9999999999999993E-3</v>
      </c>
      <c r="DB48" s="836"/>
      <c r="DC48" s="963"/>
      <c r="DD48" s="961">
        <v>300000</v>
      </c>
      <c r="DE48" s="348" t="s">
        <v>466</v>
      </c>
      <c r="DF48" s="348">
        <v>1500000</v>
      </c>
      <c r="DG48" s="348">
        <v>-500000</v>
      </c>
      <c r="DH48" s="559">
        <v>0</v>
      </c>
      <c r="DI48" s="963"/>
      <c r="DJ48" s="961">
        <v>1765000</v>
      </c>
      <c r="DK48" s="300" t="s">
        <v>466</v>
      </c>
      <c r="DL48" s="300">
        <v>0.4</v>
      </c>
      <c r="DM48" s="300">
        <v>-0.2</v>
      </c>
      <c r="DN48" s="546">
        <v>-0.2</v>
      </c>
      <c r="DO48" s="648"/>
      <c r="DP48" s="648"/>
      <c r="DQ48" s="648"/>
      <c r="DR48" s="648"/>
      <c r="DS48" s="648"/>
      <c r="DT48" s="259">
        <v>0.15</v>
      </c>
      <c r="DU48" s="259">
        <v>-0.2</v>
      </c>
      <c r="DV48" s="259">
        <v>-0.1</v>
      </c>
      <c r="DW48" s="296">
        <v>-0.1</v>
      </c>
      <c r="DX48" s="259">
        <v>-0.05</v>
      </c>
      <c r="DY48" s="259">
        <v>-0.05</v>
      </c>
      <c r="DZ48" s="648"/>
      <c r="EA48" s="648"/>
      <c r="EB48" s="648"/>
      <c r="EC48" s="298">
        <v>0.9</v>
      </c>
      <c r="ED48" s="298">
        <v>219.1</v>
      </c>
      <c r="EE48" s="648"/>
      <c r="EF48" s="648"/>
      <c r="EG48" s="648"/>
      <c r="EH48" s="568">
        <v>1E-3</v>
      </c>
      <c r="EI48" s="568">
        <v>4.9000000000000002E-2</v>
      </c>
      <c r="EJ48" s="287">
        <v>0.95</v>
      </c>
      <c r="EK48" s="648"/>
      <c r="EL48" s="300">
        <v>0.05</v>
      </c>
      <c r="EM48" s="301">
        <v>0.95</v>
      </c>
      <c r="EN48" s="816"/>
      <c r="EO48" s="1007">
        <v>8.9999999999999993E-3</v>
      </c>
      <c r="EP48" s="1007">
        <v>4.1000000000000002E-2</v>
      </c>
      <c r="EQ48" s="1041">
        <v>0.95</v>
      </c>
      <c r="ER48" s="1007"/>
      <c r="ES48" s="648"/>
      <c r="ET48" s="236">
        <v>0.78</v>
      </c>
      <c r="EU48" s="236">
        <v>0.08</v>
      </c>
      <c r="EV48" s="236">
        <v>0.04</v>
      </c>
      <c r="EW48" s="236">
        <v>0.1</v>
      </c>
      <c r="EX48" s="528"/>
      <c r="EY48" s="528"/>
      <c r="EZ48" s="528"/>
      <c r="FA48" s="528"/>
      <c r="FB48" s="528"/>
      <c r="FC48" s="648"/>
      <c r="FD48" s="307">
        <v>0.77</v>
      </c>
      <c r="FE48" s="308">
        <v>0.04</v>
      </c>
      <c r="FF48" s="308">
        <v>6.4000000000000001E-2</v>
      </c>
      <c r="FG48" s="308">
        <v>0.126</v>
      </c>
      <c r="FH48" s="530"/>
      <c r="FI48" s="530"/>
      <c r="FJ48" s="530"/>
      <c r="FK48" s="307">
        <v>0.65</v>
      </c>
      <c r="FL48" s="308">
        <v>0.1</v>
      </c>
      <c r="FM48" s="308">
        <v>0.124</v>
      </c>
      <c r="FN48" s="308">
        <v>0.126</v>
      </c>
      <c r="FO48" s="648"/>
      <c r="FP48" s="303">
        <v>0.63300000000000001</v>
      </c>
      <c r="FQ48" s="303">
        <v>9.6000000000000002E-2</v>
      </c>
      <c r="FR48" s="303">
        <v>0.11799999999999999</v>
      </c>
      <c r="FS48" s="303">
        <v>0.153</v>
      </c>
      <c r="FT48" s="648"/>
      <c r="FU48" s="303">
        <v>0.6</v>
      </c>
      <c r="FV48" s="303">
        <v>0.1</v>
      </c>
      <c r="FW48" s="303">
        <v>0.2</v>
      </c>
      <c r="FX48" s="236">
        <v>0.1</v>
      </c>
      <c r="FY48" s="528"/>
      <c r="FZ48" s="236">
        <v>0.64900000000000002</v>
      </c>
      <c r="GA48" s="303">
        <v>7.0000000000000007E-2</v>
      </c>
      <c r="GB48" s="303">
        <v>6.0999999999999999E-2</v>
      </c>
      <c r="GC48" s="303">
        <v>0.22</v>
      </c>
      <c r="GD48" s="528"/>
      <c r="GE48" s="303">
        <v>0.625</v>
      </c>
      <c r="GF48" s="303">
        <v>0.125</v>
      </c>
      <c r="GG48" s="303">
        <v>0.125</v>
      </c>
      <c r="GH48" s="303">
        <v>0.125</v>
      </c>
      <c r="GI48" s="528"/>
      <c r="GJ48" s="648"/>
      <c r="GK48" s="648"/>
      <c r="GL48" s="648"/>
      <c r="GM48" s="310">
        <v>0.9</v>
      </c>
      <c r="GN48" s="310">
        <v>0.1</v>
      </c>
      <c r="GO48" s="648"/>
      <c r="GP48" s="648"/>
      <c r="GQ48" s="648"/>
      <c r="GR48" s="803"/>
      <c r="GS48" s="804"/>
      <c r="GT48" s="1036"/>
      <c r="GU48" s="651"/>
      <c r="GV48" s="651"/>
      <c r="GW48" s="324" t="s">
        <v>466</v>
      </c>
      <c r="GX48" s="528">
        <v>0.75</v>
      </c>
      <c r="GY48" s="531">
        <v>0.25</v>
      </c>
      <c r="GZ48" s="815"/>
      <c r="HA48" s="816"/>
      <c r="HB48" s="816"/>
      <c r="HC48" s="530">
        <v>0.4</v>
      </c>
      <c r="HD48" s="530">
        <v>0.6</v>
      </c>
      <c r="HE48" s="533"/>
      <c r="HF48" s="533"/>
      <c r="HG48" s="530" t="s">
        <v>466</v>
      </c>
      <c r="HH48" s="533"/>
      <c r="HI48" s="537" t="s">
        <v>466</v>
      </c>
      <c r="HJ48" s="815"/>
      <c r="HK48" s="816"/>
      <c r="HL48" s="816"/>
      <c r="HM48" s="535"/>
      <c r="HN48" s="535"/>
      <c r="HO48" s="624" t="s">
        <v>466</v>
      </c>
      <c r="HP48" s="528">
        <v>0.17499835999999999</v>
      </c>
      <c r="HQ48" s="528">
        <v>0.82500163999999998</v>
      </c>
      <c r="HR48" s="565" t="s">
        <v>466</v>
      </c>
      <c r="HS48" s="733" t="s">
        <v>466</v>
      </c>
      <c r="HT48" s="733" t="s">
        <v>466</v>
      </c>
      <c r="HU48" s="622">
        <v>0.11079999999999998</v>
      </c>
      <c r="HV48" s="622">
        <v>0.88919999999999999</v>
      </c>
      <c r="HW48" s="566" t="s">
        <v>466</v>
      </c>
      <c r="HX48" s="564" t="s">
        <v>466</v>
      </c>
      <c r="HY48" s="564" t="s">
        <v>466</v>
      </c>
      <c r="HZ48" s="624">
        <v>4.519999999999999E-2</v>
      </c>
      <c r="IA48" s="867">
        <v>0.95479999999999998</v>
      </c>
      <c r="IB48" s="565" t="s">
        <v>466</v>
      </c>
      <c r="IC48" s="733" t="s">
        <v>466</v>
      </c>
      <c r="ID48" s="733" t="s">
        <v>466</v>
      </c>
      <c r="IE48" s="530">
        <v>0.03</v>
      </c>
      <c r="IF48" s="537">
        <v>0.97</v>
      </c>
      <c r="IG48" s="566" t="s">
        <v>466</v>
      </c>
      <c r="IH48" s="564" t="s">
        <v>466</v>
      </c>
      <c r="II48" s="564" t="s">
        <v>466</v>
      </c>
      <c r="IJ48" s="624">
        <v>5.5500000000000001E-2</v>
      </c>
      <c r="IK48" s="624">
        <v>0.94450000000000001</v>
      </c>
      <c r="IL48" s="566" t="s">
        <v>466</v>
      </c>
      <c r="IM48" s="564" t="s">
        <v>466</v>
      </c>
      <c r="IN48" s="564" t="s">
        <v>466</v>
      </c>
      <c r="IO48" s="624">
        <v>8.0799999999999997E-2</v>
      </c>
      <c r="IP48" s="528">
        <v>0.91920000000000002</v>
      </c>
      <c r="IQ48" s="565" t="s">
        <v>466</v>
      </c>
      <c r="IR48" s="733" t="s">
        <v>466</v>
      </c>
      <c r="IS48" s="733" t="s">
        <v>466</v>
      </c>
      <c r="IT48" s="562" t="s">
        <v>466</v>
      </c>
      <c r="IU48" s="733" t="s">
        <v>466</v>
      </c>
      <c r="IV48" s="733" t="s">
        <v>466</v>
      </c>
      <c r="IW48" s="530">
        <v>0.03</v>
      </c>
      <c r="IX48" s="530">
        <v>0.97</v>
      </c>
      <c r="IY48" s="566" t="s">
        <v>466</v>
      </c>
      <c r="IZ48" s="564" t="s">
        <v>466</v>
      </c>
      <c r="JA48" s="564" t="s">
        <v>466</v>
      </c>
      <c r="JB48" s="528">
        <v>0.04</v>
      </c>
      <c r="JC48" s="531">
        <v>0.96</v>
      </c>
      <c r="JD48" s="528"/>
      <c r="JE48" s="528"/>
      <c r="JF48" s="528"/>
      <c r="JG48" s="528"/>
      <c r="JH48" s="528"/>
      <c r="JI48" s="648"/>
      <c r="JJ48" s="326">
        <v>3</v>
      </c>
      <c r="JK48" s="326">
        <v>3</v>
      </c>
      <c r="JL48" s="326">
        <v>2</v>
      </c>
      <c r="JM48" s="648"/>
      <c r="JN48" s="329">
        <v>0.04</v>
      </c>
      <c r="JO48" s="329">
        <v>0.04</v>
      </c>
      <c r="JP48" s="648"/>
      <c r="JQ48" s="330">
        <v>0.8</v>
      </c>
      <c r="JR48" s="760">
        <v>0.2</v>
      </c>
      <c r="JS48" s="656"/>
      <c r="JT48" s="938"/>
      <c r="JU48" s="913">
        <v>170050.36234945068</v>
      </c>
      <c r="JV48" s="694"/>
      <c r="JW48" s="939"/>
      <c r="JX48" s="940">
        <v>2660383.7119200001</v>
      </c>
      <c r="JY48" s="329">
        <v>1.1000000000000001</v>
      </c>
      <c r="JZ48" s="329">
        <v>0.1</v>
      </c>
      <c r="KA48" s="329">
        <v>-6.1</v>
      </c>
      <c r="KB48" s="331">
        <v>-0.1</v>
      </c>
      <c r="KC48" s="334"/>
      <c r="KD48" s="927">
        <v>0.89281045751633992</v>
      </c>
      <c r="KE48" s="330">
        <v>0.15718954248366002</v>
      </c>
      <c r="KF48" s="330">
        <v>0.05</v>
      </c>
      <c r="KG48" s="333">
        <v>0.79281045751633994</v>
      </c>
      <c r="KH48" s="335"/>
      <c r="KI48" s="957">
        <v>0.63590000000000002</v>
      </c>
      <c r="KJ48" s="329">
        <v>0.41409999999999991</v>
      </c>
      <c r="KK48" s="329">
        <v>0.05</v>
      </c>
      <c r="KL48" s="331">
        <v>0.53590000000000004</v>
      </c>
      <c r="KM48" s="721"/>
      <c r="KN48" s="773"/>
      <c r="KO48" s="947">
        <v>7620</v>
      </c>
      <c r="KP48" s="721"/>
      <c r="KQ48" s="773"/>
      <c r="KR48" s="951">
        <v>4260</v>
      </c>
      <c r="KS48" s="334">
        <v>0.05</v>
      </c>
      <c r="KT48" s="334">
        <v>0.05</v>
      </c>
      <c r="KU48" s="334">
        <v>0.05</v>
      </c>
      <c r="KV48" s="334">
        <v>-0.05</v>
      </c>
      <c r="KW48" s="334">
        <v>-0.05</v>
      </c>
      <c r="KX48" s="542">
        <v>-0.05</v>
      </c>
      <c r="KY48" s="539"/>
      <c r="KZ48" s="954">
        <v>0.49410030703853902</v>
      </c>
      <c r="LA48" s="335">
        <v>0.40589969296146089</v>
      </c>
      <c r="LB48" s="335">
        <v>0.05</v>
      </c>
      <c r="LC48" s="335">
        <v>0.1</v>
      </c>
      <c r="LD48" s="335">
        <v>0.05</v>
      </c>
      <c r="LE48" s="336">
        <v>0.39410030703853904</v>
      </c>
      <c r="LF48" s="541"/>
      <c r="LG48" s="334">
        <v>0.86</v>
      </c>
      <c r="LH48" s="542">
        <v>0.14000000000000001</v>
      </c>
      <c r="LI48" s="648"/>
      <c r="LJ48" s="171">
        <v>6</v>
      </c>
      <c r="LK48" s="171">
        <v>2</v>
      </c>
      <c r="LL48" s="172">
        <v>8</v>
      </c>
      <c r="LM48" s="648"/>
      <c r="LN48" s="175">
        <v>0.8</v>
      </c>
      <c r="LO48" s="341">
        <v>0.2</v>
      </c>
      <c r="LP48" s="816"/>
      <c r="LQ48" s="978">
        <v>0.6</v>
      </c>
      <c r="LR48" s="978">
        <v>0.25</v>
      </c>
      <c r="LS48" s="1003">
        <v>0.15</v>
      </c>
      <c r="LT48" s="648"/>
      <c r="LU48" s="354">
        <v>-0.1</v>
      </c>
      <c r="LV48" s="354">
        <v>-0.1</v>
      </c>
      <c r="LW48" s="354">
        <v>-0.1</v>
      </c>
      <c r="LX48" s="549"/>
      <c r="LY48" s="633">
        <v>142760</v>
      </c>
      <c r="LZ48" s="551">
        <v>475200</v>
      </c>
      <c r="MA48" s="656"/>
      <c r="MB48" s="354">
        <v>0.75</v>
      </c>
      <c r="MC48" s="175">
        <v>0.55000000000000004</v>
      </c>
      <c r="MD48" s="175">
        <v>0.1</v>
      </c>
      <c r="ME48" s="341">
        <v>0.35</v>
      </c>
      <c r="MF48" s="656"/>
      <c r="MG48" s="177">
        <v>0.8</v>
      </c>
      <c r="MH48" s="177">
        <v>0.6</v>
      </c>
      <c r="MI48" s="177">
        <v>0.1</v>
      </c>
      <c r="MJ48" s="338">
        <v>0.3</v>
      </c>
      <c r="MK48" s="657"/>
      <c r="ML48" s="179">
        <v>1.9</v>
      </c>
      <c r="MM48" s="180">
        <v>2.1</v>
      </c>
    </row>
    <row r="49" spans="1:351" hidden="1" x14ac:dyDescent="0.2">
      <c r="A49" s="654">
        <v>43739</v>
      </c>
      <c r="B49" s="855">
        <v>10</v>
      </c>
      <c r="C49" s="853">
        <v>2019</v>
      </c>
      <c r="D49" s="500"/>
      <c r="E49" s="693"/>
      <c r="F49" s="693"/>
      <c r="G49" s="693"/>
      <c r="H49" s="693"/>
      <c r="I49" s="839"/>
      <c r="J49" s="688"/>
      <c r="K49" s="693"/>
      <c r="L49" s="686"/>
      <c r="M49" s="686"/>
      <c r="N49" s="505">
        <v>1.01810127032099E-3</v>
      </c>
      <c r="O49" s="506">
        <v>1E-3</v>
      </c>
      <c r="P49" s="506">
        <v>5.0000000000000001E-4</v>
      </c>
      <c r="Q49" s="507">
        <v>5.0000000000000001E-4</v>
      </c>
      <c r="R49" s="693"/>
      <c r="S49" s="686"/>
      <c r="T49" s="510">
        <v>0.25</v>
      </c>
      <c r="U49" s="510">
        <v>0.15</v>
      </c>
      <c r="V49" s="572">
        <v>0.6</v>
      </c>
      <c r="W49" s="693"/>
      <c r="X49" s="686"/>
      <c r="Y49" s="511">
        <v>0.25</v>
      </c>
      <c r="Z49" s="511">
        <v>0.15</v>
      </c>
      <c r="AA49" s="512">
        <v>0.6</v>
      </c>
      <c r="AB49" s="511"/>
      <c r="AC49" s="511"/>
      <c r="AD49" s="518"/>
      <c r="AE49" s="519"/>
      <c r="AF49" s="478"/>
      <c r="AG49" s="519"/>
      <c r="AH49" s="519"/>
      <c r="AI49" s="519"/>
      <c r="AJ49" s="519"/>
      <c r="AK49" s="519"/>
      <c r="AL49" s="519"/>
      <c r="AM49" s="510">
        <v>0.5</v>
      </c>
      <c r="AN49" s="572">
        <v>0.5</v>
      </c>
      <c r="AO49" s="842"/>
      <c r="AP49" s="648"/>
      <c r="AQ49" s="648"/>
      <c r="AR49" s="648"/>
      <c r="AS49" s="117">
        <v>0.28000000000000003</v>
      </c>
      <c r="AT49" s="117">
        <v>0.12</v>
      </c>
      <c r="AU49" s="118">
        <v>0.12</v>
      </c>
      <c r="AV49" s="657"/>
      <c r="AW49" s="648"/>
      <c r="AX49" s="648"/>
      <c r="AY49" s="648">
        <v>0.22</v>
      </c>
      <c r="AZ49" s="271">
        <v>0.1</v>
      </c>
      <c r="BA49" s="272">
        <v>0.1</v>
      </c>
      <c r="BB49" s="648"/>
      <c r="BC49" s="648"/>
      <c r="BD49" s="648"/>
      <c r="BE49" s="648"/>
      <c r="BF49" s="273">
        <v>5.0000000000000001E-3</v>
      </c>
      <c r="BG49" s="273">
        <v>2.5999999999999999E-3</v>
      </c>
      <c r="BH49" s="273">
        <v>2.3999999999999998E-3</v>
      </c>
      <c r="BI49" s="648"/>
      <c r="BJ49" s="648"/>
      <c r="BK49" s="648"/>
      <c r="BL49" s="769"/>
      <c r="BM49" s="273">
        <v>4.0000000000000001E-3</v>
      </c>
      <c r="BN49" s="273">
        <v>2E-3</v>
      </c>
      <c r="BO49" s="274">
        <v>1E-3</v>
      </c>
      <c r="BP49" s="273" t="s">
        <v>466</v>
      </c>
      <c r="BQ49" s="1021"/>
      <c r="BR49" s="1097">
        <v>0.5</v>
      </c>
      <c r="BS49" s="1021">
        <v>5</v>
      </c>
      <c r="BT49" s="648"/>
      <c r="BU49" s="648"/>
      <c r="BV49" s="648"/>
      <c r="BW49" s="648"/>
      <c r="BX49" s="648"/>
      <c r="BY49" s="276">
        <v>0.04</v>
      </c>
      <c r="BZ49" s="277">
        <v>0.06</v>
      </c>
      <c r="CA49" s="648"/>
      <c r="CB49" s="648"/>
      <c r="CC49" s="648"/>
      <c r="CD49" s="648"/>
      <c r="CE49" s="648"/>
      <c r="CF49" s="648"/>
      <c r="CG49" s="648"/>
      <c r="CH49" s="648"/>
      <c r="CI49" s="648"/>
      <c r="CJ49" s="648"/>
      <c r="CK49" s="699"/>
      <c r="CL49" s="525">
        <v>0.8</v>
      </c>
      <c r="CM49" s="345">
        <v>0.2</v>
      </c>
      <c r="CN49" s="657"/>
      <c r="CO49" s="648"/>
      <c r="CP49" s="648"/>
      <c r="CQ49" s="648"/>
      <c r="CR49" s="295">
        <v>0.42499999999999999</v>
      </c>
      <c r="CS49" s="295">
        <v>9.5000000000000001E-2</v>
      </c>
      <c r="CT49" s="295">
        <v>0.48000000000000004</v>
      </c>
      <c r="CU49" s="652"/>
      <c r="CV49" s="815"/>
      <c r="CW49" s="816"/>
      <c r="CX49" s="816"/>
      <c r="CY49" s="816"/>
      <c r="CZ49" s="987">
        <v>0.99099999999999999</v>
      </c>
      <c r="DA49" s="1003">
        <v>8.9999999999999993E-3</v>
      </c>
      <c r="DB49" s="836"/>
      <c r="DC49" s="963"/>
      <c r="DD49" s="961">
        <v>175000</v>
      </c>
      <c r="DE49" s="348" t="s">
        <v>466</v>
      </c>
      <c r="DF49" s="348">
        <v>1500000</v>
      </c>
      <c r="DG49" s="348">
        <v>-500000</v>
      </c>
      <c r="DH49" s="559">
        <v>0</v>
      </c>
      <c r="DI49" s="963"/>
      <c r="DJ49" s="961">
        <v>2134000</v>
      </c>
      <c r="DK49" s="300" t="s">
        <v>466</v>
      </c>
      <c r="DL49" s="300">
        <v>0.4</v>
      </c>
      <c r="DM49" s="300">
        <v>-0.2</v>
      </c>
      <c r="DN49" s="546">
        <v>-0.2</v>
      </c>
      <c r="DO49" s="648"/>
      <c r="DP49" s="648"/>
      <c r="DQ49" s="648"/>
      <c r="DR49" s="648"/>
      <c r="DS49" s="648"/>
      <c r="DT49" s="259">
        <v>0.15</v>
      </c>
      <c r="DU49" s="259">
        <v>-0.2</v>
      </c>
      <c r="DV49" s="259">
        <v>-0.1</v>
      </c>
      <c r="DW49" s="296">
        <v>-0.1</v>
      </c>
      <c r="DX49" s="259">
        <v>-0.05</v>
      </c>
      <c r="DY49" s="259">
        <v>-0.05</v>
      </c>
      <c r="DZ49" s="648"/>
      <c r="EA49" s="648"/>
      <c r="EB49" s="648"/>
      <c r="EC49" s="298">
        <v>0.9</v>
      </c>
      <c r="ED49" s="298">
        <v>219.1</v>
      </c>
      <c r="EE49" s="648"/>
      <c r="EF49" s="648"/>
      <c r="EG49" s="648"/>
      <c r="EH49" s="568">
        <v>1E-3</v>
      </c>
      <c r="EI49" s="568">
        <v>4.9000000000000002E-2</v>
      </c>
      <c r="EJ49" s="287">
        <v>0.95</v>
      </c>
      <c r="EK49" s="648"/>
      <c r="EL49" s="300">
        <v>0.05</v>
      </c>
      <c r="EM49" s="301">
        <v>0.95</v>
      </c>
      <c r="EN49" s="816"/>
      <c r="EO49" s="1007">
        <v>8.9999999999999993E-3</v>
      </c>
      <c r="EP49" s="1007">
        <v>4.1000000000000002E-2</v>
      </c>
      <c r="EQ49" s="1041">
        <v>0.95</v>
      </c>
      <c r="ER49" s="1007"/>
      <c r="ES49" s="648"/>
      <c r="ET49" s="236">
        <v>0.78</v>
      </c>
      <c r="EU49" s="236">
        <v>0.08</v>
      </c>
      <c r="EV49" s="236">
        <v>0.04</v>
      </c>
      <c r="EW49" s="236">
        <v>0.1</v>
      </c>
      <c r="EX49" s="528"/>
      <c r="EY49" s="528"/>
      <c r="EZ49" s="528"/>
      <c r="FA49" s="528"/>
      <c r="FB49" s="528"/>
      <c r="FC49" s="648"/>
      <c r="FD49" s="307">
        <v>0.77</v>
      </c>
      <c r="FE49" s="308">
        <v>0.04</v>
      </c>
      <c r="FF49" s="308">
        <v>6.4000000000000001E-2</v>
      </c>
      <c r="FG49" s="308">
        <v>0.126</v>
      </c>
      <c r="FH49" s="530"/>
      <c r="FI49" s="530"/>
      <c r="FJ49" s="530"/>
      <c r="FK49" s="307">
        <v>0.65</v>
      </c>
      <c r="FL49" s="308">
        <v>0.1</v>
      </c>
      <c r="FM49" s="308">
        <v>0.124</v>
      </c>
      <c r="FN49" s="308">
        <v>0.126</v>
      </c>
      <c r="FO49" s="648"/>
      <c r="FP49" s="303">
        <v>0.63300000000000001</v>
      </c>
      <c r="FQ49" s="303">
        <v>9.6000000000000002E-2</v>
      </c>
      <c r="FR49" s="303">
        <v>0.11799999999999999</v>
      </c>
      <c r="FS49" s="303">
        <v>0.153</v>
      </c>
      <c r="FT49" s="648"/>
      <c r="FU49" s="303">
        <v>0.6</v>
      </c>
      <c r="FV49" s="303">
        <v>0.1</v>
      </c>
      <c r="FW49" s="303">
        <v>0.2</v>
      </c>
      <c r="FX49" s="236">
        <v>0.1</v>
      </c>
      <c r="FY49" s="528"/>
      <c r="FZ49" s="236">
        <v>0.64900000000000002</v>
      </c>
      <c r="GA49" s="303">
        <v>7.0000000000000007E-2</v>
      </c>
      <c r="GB49" s="303">
        <v>6.0999999999999999E-2</v>
      </c>
      <c r="GC49" s="303">
        <v>0.22</v>
      </c>
      <c r="GD49" s="528"/>
      <c r="GE49" s="303">
        <v>0.625</v>
      </c>
      <c r="GF49" s="303">
        <v>0.125</v>
      </c>
      <c r="GG49" s="303">
        <v>0.125</v>
      </c>
      <c r="GH49" s="303">
        <v>0.125</v>
      </c>
      <c r="GI49" s="528"/>
      <c r="GJ49" s="648"/>
      <c r="GK49" s="648"/>
      <c r="GL49" s="648"/>
      <c r="GM49" s="310">
        <v>0.9</v>
      </c>
      <c r="GN49" s="310">
        <v>0.1</v>
      </c>
      <c r="GO49" s="648"/>
      <c r="GP49" s="648"/>
      <c r="GQ49" s="648"/>
      <c r="GR49" s="803"/>
      <c r="GS49" s="804"/>
      <c r="GT49" s="816"/>
      <c r="GU49" s="651"/>
      <c r="GV49" s="651"/>
      <c r="GW49" s="324" t="s">
        <v>466</v>
      </c>
      <c r="GX49" s="528">
        <v>0.75</v>
      </c>
      <c r="GY49" s="531">
        <v>0.25</v>
      </c>
      <c r="GZ49" s="815"/>
      <c r="HA49" s="816"/>
      <c r="HB49" s="816"/>
      <c r="HC49" s="530">
        <v>0.4</v>
      </c>
      <c r="HD49" s="530">
        <v>0.6</v>
      </c>
      <c r="HE49" s="533"/>
      <c r="HF49" s="533"/>
      <c r="HG49" s="530" t="s">
        <v>466</v>
      </c>
      <c r="HH49" s="533"/>
      <c r="HI49" s="537" t="s">
        <v>466</v>
      </c>
      <c r="HJ49" s="815"/>
      <c r="HK49" s="816"/>
      <c r="HL49" s="816"/>
      <c r="HM49" s="535"/>
      <c r="HN49" s="535"/>
      <c r="HO49" s="624" t="s">
        <v>466</v>
      </c>
      <c r="HP49" s="528">
        <v>0.17916470000000001</v>
      </c>
      <c r="HQ49" s="528">
        <v>0.82083529999999993</v>
      </c>
      <c r="HR49" s="565" t="s">
        <v>466</v>
      </c>
      <c r="HS49" s="733" t="s">
        <v>466</v>
      </c>
      <c r="HT49" s="733" t="s">
        <v>466</v>
      </c>
      <c r="HU49" s="622">
        <v>0.10899999999999999</v>
      </c>
      <c r="HV49" s="622">
        <v>0.89100000000000001</v>
      </c>
      <c r="HW49" s="566" t="s">
        <v>466</v>
      </c>
      <c r="HX49" s="564" t="s">
        <v>466</v>
      </c>
      <c r="HY49" s="564" t="s">
        <v>466</v>
      </c>
      <c r="HZ49" s="624">
        <v>4.4399999999999988E-2</v>
      </c>
      <c r="IA49" s="867">
        <v>0.9556</v>
      </c>
      <c r="IB49" s="565" t="s">
        <v>466</v>
      </c>
      <c r="IC49" s="733" t="s">
        <v>466</v>
      </c>
      <c r="ID49" s="733" t="s">
        <v>466</v>
      </c>
      <c r="IE49" s="530">
        <v>0.03</v>
      </c>
      <c r="IF49" s="537">
        <v>0.97</v>
      </c>
      <c r="IG49" s="566" t="s">
        <v>466</v>
      </c>
      <c r="IH49" s="564" t="s">
        <v>466</v>
      </c>
      <c r="II49" s="564" t="s">
        <v>466</v>
      </c>
      <c r="IJ49" s="624">
        <v>5.4600000000000003E-2</v>
      </c>
      <c r="IK49" s="624">
        <v>0.94540000000000002</v>
      </c>
      <c r="IL49" s="566" t="s">
        <v>466</v>
      </c>
      <c r="IM49" s="564" t="s">
        <v>466</v>
      </c>
      <c r="IN49" s="564" t="s">
        <v>466</v>
      </c>
      <c r="IO49" s="624">
        <v>7.9000000000000001E-2</v>
      </c>
      <c r="IP49" s="528">
        <v>0.92100000000000004</v>
      </c>
      <c r="IQ49" s="565" t="s">
        <v>466</v>
      </c>
      <c r="IR49" s="733" t="s">
        <v>466</v>
      </c>
      <c r="IS49" s="733" t="s">
        <v>466</v>
      </c>
      <c r="IT49" s="562" t="s">
        <v>466</v>
      </c>
      <c r="IU49" s="733" t="s">
        <v>466</v>
      </c>
      <c r="IV49" s="733" t="s">
        <v>466</v>
      </c>
      <c r="IW49" s="530">
        <v>0.03</v>
      </c>
      <c r="IX49" s="530">
        <v>0.97</v>
      </c>
      <c r="IY49" s="566" t="s">
        <v>466</v>
      </c>
      <c r="IZ49" s="564" t="s">
        <v>466</v>
      </c>
      <c r="JA49" s="564" t="s">
        <v>466</v>
      </c>
      <c r="JB49" s="528">
        <v>0.04</v>
      </c>
      <c r="JC49" s="531">
        <v>0.96</v>
      </c>
      <c r="JD49" s="528"/>
      <c r="JE49" s="528"/>
      <c r="JF49" s="528"/>
      <c r="JG49" s="528"/>
      <c r="JH49" s="528"/>
      <c r="JI49" s="648"/>
      <c r="JJ49" s="326">
        <v>3</v>
      </c>
      <c r="JK49" s="326">
        <v>3</v>
      </c>
      <c r="JL49" s="326">
        <v>2</v>
      </c>
      <c r="JM49" s="648"/>
      <c r="JN49" s="329">
        <v>0.04</v>
      </c>
      <c r="JO49" s="329">
        <v>0.04</v>
      </c>
      <c r="JP49" s="648"/>
      <c r="JQ49" s="330">
        <v>0.8</v>
      </c>
      <c r="JR49" s="760">
        <v>0.2</v>
      </c>
      <c r="JS49" s="656"/>
      <c r="JT49" s="938"/>
      <c r="JU49" s="913">
        <v>237069.12706311734</v>
      </c>
      <c r="JV49" s="694"/>
      <c r="JW49" s="939"/>
      <c r="JX49" s="940">
        <v>3151285.3510933332</v>
      </c>
      <c r="JY49" s="329">
        <v>1.1000000000000001</v>
      </c>
      <c r="JZ49" s="329">
        <v>0.1</v>
      </c>
      <c r="KA49" s="329">
        <v>-6.1</v>
      </c>
      <c r="KB49" s="331">
        <v>-0.1</v>
      </c>
      <c r="KC49" s="334"/>
      <c r="KD49" s="927">
        <v>0.81383090870756902</v>
      </c>
      <c r="KE49" s="330">
        <v>0.23616909129243091</v>
      </c>
      <c r="KF49" s="330">
        <v>0.05</v>
      </c>
      <c r="KG49" s="333">
        <v>0.71383090870756905</v>
      </c>
      <c r="KH49" s="335"/>
      <c r="KI49" s="957">
        <v>0.68559999999999999</v>
      </c>
      <c r="KJ49" s="329">
        <v>0.36439999999999995</v>
      </c>
      <c r="KK49" s="329">
        <v>0.05</v>
      </c>
      <c r="KL49" s="331">
        <v>0.58560000000000001</v>
      </c>
      <c r="KM49" s="721"/>
      <c r="KN49" s="773"/>
      <c r="KO49" s="947">
        <v>9720</v>
      </c>
      <c r="KP49" s="721"/>
      <c r="KQ49" s="773"/>
      <c r="KR49" s="951">
        <v>5002</v>
      </c>
      <c r="KS49" s="334">
        <v>0.05</v>
      </c>
      <c r="KT49" s="334">
        <v>0.05</v>
      </c>
      <c r="KU49" s="334">
        <v>0.05</v>
      </c>
      <c r="KV49" s="334">
        <v>-0.05</v>
      </c>
      <c r="KW49" s="334">
        <v>-0.05</v>
      </c>
      <c r="KX49" s="542">
        <v>-0.05</v>
      </c>
      <c r="KY49" s="539"/>
      <c r="KZ49" s="954">
        <v>0.53634473781106384</v>
      </c>
      <c r="LA49" s="335">
        <v>0.36365526218893618</v>
      </c>
      <c r="LB49" s="335">
        <v>0.05</v>
      </c>
      <c r="LC49" s="335">
        <v>0.1</v>
      </c>
      <c r="LD49" s="335">
        <v>0.05</v>
      </c>
      <c r="LE49" s="336">
        <v>0.43634473781106387</v>
      </c>
      <c r="LF49" s="541"/>
      <c r="LG49" s="334">
        <v>0.86</v>
      </c>
      <c r="LH49" s="542">
        <v>0.14000000000000001</v>
      </c>
      <c r="LI49" s="648"/>
      <c r="LJ49" s="171">
        <v>6</v>
      </c>
      <c r="LK49" s="171">
        <v>2</v>
      </c>
      <c r="LL49" s="172">
        <v>8</v>
      </c>
      <c r="LM49" s="648"/>
      <c r="LN49" s="175">
        <v>0.8</v>
      </c>
      <c r="LO49" s="341">
        <v>0.2</v>
      </c>
      <c r="LP49" s="816"/>
      <c r="LQ49" s="978">
        <v>0.6</v>
      </c>
      <c r="LR49" s="978">
        <v>0.25</v>
      </c>
      <c r="LS49" s="1003">
        <v>0.15</v>
      </c>
      <c r="LT49" s="648"/>
      <c r="LU49" s="259">
        <v>-0.1</v>
      </c>
      <c r="LV49" s="259">
        <v>-0.1</v>
      </c>
      <c r="LW49" s="259">
        <v>-0.1</v>
      </c>
      <c r="LX49" s="632"/>
      <c r="LY49" s="633">
        <v>152626.66667000001</v>
      </c>
      <c r="LZ49" s="551">
        <v>465333.33332999999</v>
      </c>
      <c r="MA49" s="656"/>
      <c r="MB49" s="354">
        <v>0.75</v>
      </c>
      <c r="MC49" s="175">
        <v>0.55000000000000004</v>
      </c>
      <c r="MD49" s="175">
        <v>0.1</v>
      </c>
      <c r="ME49" s="341">
        <v>0.35</v>
      </c>
      <c r="MF49" s="656"/>
      <c r="MG49" s="177">
        <v>0.8</v>
      </c>
      <c r="MH49" s="177">
        <v>0.6</v>
      </c>
      <c r="MI49" s="177">
        <v>0.1</v>
      </c>
      <c r="MJ49" s="338">
        <v>0.3</v>
      </c>
      <c r="MK49" s="657"/>
      <c r="ML49" s="179">
        <v>1.9</v>
      </c>
      <c r="MM49" s="180">
        <v>2.1</v>
      </c>
    </row>
    <row r="50" spans="1:351" hidden="1" x14ac:dyDescent="0.2">
      <c r="A50" s="654">
        <v>43770</v>
      </c>
      <c r="B50" s="855">
        <v>11</v>
      </c>
      <c r="C50" s="853">
        <v>2019</v>
      </c>
      <c r="D50" s="500"/>
      <c r="E50" s="693"/>
      <c r="F50" s="693"/>
      <c r="G50" s="693"/>
      <c r="H50" s="693"/>
      <c r="I50" s="839"/>
      <c r="J50" s="688"/>
      <c r="K50" s="693"/>
      <c r="L50" s="686"/>
      <c r="M50" s="686"/>
      <c r="N50" s="505">
        <v>1.01810127032099E-3</v>
      </c>
      <c r="O50" s="506">
        <v>1E-3</v>
      </c>
      <c r="P50" s="506">
        <v>5.0000000000000001E-4</v>
      </c>
      <c r="Q50" s="507">
        <v>5.0000000000000001E-4</v>
      </c>
      <c r="R50" s="693"/>
      <c r="S50" s="686"/>
      <c r="T50" s="510">
        <v>0.25</v>
      </c>
      <c r="U50" s="510">
        <v>0.15</v>
      </c>
      <c r="V50" s="572">
        <v>0.6</v>
      </c>
      <c r="W50" s="693"/>
      <c r="X50" s="686"/>
      <c r="Y50" s="511">
        <v>0.25</v>
      </c>
      <c r="Z50" s="511">
        <v>0.15</v>
      </c>
      <c r="AA50" s="512">
        <v>0.6</v>
      </c>
      <c r="AB50" s="511"/>
      <c r="AC50" s="511"/>
      <c r="AD50" s="518"/>
      <c r="AE50" s="519"/>
      <c r="AF50" s="478"/>
      <c r="AG50" s="519"/>
      <c r="AH50" s="519"/>
      <c r="AI50" s="519"/>
      <c r="AJ50" s="519"/>
      <c r="AK50" s="519"/>
      <c r="AL50" s="519"/>
      <c r="AM50" s="516">
        <v>0.62</v>
      </c>
      <c r="AN50" s="517">
        <v>0.38</v>
      </c>
      <c r="AO50" s="842"/>
      <c r="AP50" s="648"/>
      <c r="AQ50" s="648"/>
      <c r="AR50" s="648"/>
      <c r="AS50" s="117">
        <v>0.28000000000000003</v>
      </c>
      <c r="AT50" s="117">
        <v>0.12</v>
      </c>
      <c r="AU50" s="118">
        <v>0.12</v>
      </c>
      <c r="AV50" s="657"/>
      <c r="AW50" s="648"/>
      <c r="AX50" s="648"/>
      <c r="AY50" s="648">
        <v>0.22</v>
      </c>
      <c r="AZ50" s="271">
        <v>0.1</v>
      </c>
      <c r="BA50" s="272">
        <v>0.1</v>
      </c>
      <c r="BB50" s="648"/>
      <c r="BC50" s="648"/>
      <c r="BD50" s="648"/>
      <c r="BE50" s="648"/>
      <c r="BF50" s="273">
        <v>5.0000000000000001E-3</v>
      </c>
      <c r="BG50" s="273">
        <v>2.5999999999999999E-3</v>
      </c>
      <c r="BH50" s="273">
        <v>2.3999999999999998E-3</v>
      </c>
      <c r="BI50" s="648"/>
      <c r="BJ50" s="648"/>
      <c r="BK50" s="648"/>
      <c r="BL50" s="769"/>
      <c r="BM50" s="273">
        <v>4.0000000000000001E-3</v>
      </c>
      <c r="BN50" s="273">
        <v>2E-3</v>
      </c>
      <c r="BO50" s="274">
        <v>1E-3</v>
      </c>
      <c r="BP50" s="273" t="s">
        <v>466</v>
      </c>
      <c r="BQ50" s="1021"/>
      <c r="BR50" s="1097">
        <v>0.5</v>
      </c>
      <c r="BS50" s="1021">
        <v>5</v>
      </c>
      <c r="BT50" s="648"/>
      <c r="BU50" s="648"/>
      <c r="BV50" s="648"/>
      <c r="BW50" s="648"/>
      <c r="BX50" s="648"/>
      <c r="BY50" s="276">
        <v>0.04</v>
      </c>
      <c r="BZ50" s="277">
        <v>0.06</v>
      </c>
      <c r="CA50" s="648"/>
      <c r="CB50" s="648"/>
      <c r="CC50" s="648"/>
      <c r="CD50" s="648"/>
      <c r="CE50" s="648"/>
      <c r="CF50" s="648"/>
      <c r="CG50" s="648"/>
      <c r="CH50" s="648"/>
      <c r="CI50" s="648"/>
      <c r="CJ50" s="648"/>
      <c r="CK50" s="699"/>
      <c r="CL50" s="525">
        <v>0.8</v>
      </c>
      <c r="CM50" s="345">
        <v>0.2</v>
      </c>
      <c r="CN50" s="657"/>
      <c r="CO50" s="648"/>
      <c r="CP50" s="648"/>
      <c r="CQ50" s="648"/>
      <c r="CR50" s="278">
        <v>0.5</v>
      </c>
      <c r="CS50" s="278">
        <v>9.5000000000000001E-2</v>
      </c>
      <c r="CT50" s="278">
        <v>0.40500000000000003</v>
      </c>
      <c r="CU50" s="652"/>
      <c r="CV50" s="815"/>
      <c r="CW50" s="816"/>
      <c r="CX50" s="816"/>
      <c r="CY50" s="816"/>
      <c r="CZ50" s="987">
        <v>0.99099999999999999</v>
      </c>
      <c r="DA50" s="1003">
        <v>8.9999999999999993E-3</v>
      </c>
      <c r="DB50" s="836"/>
      <c r="DC50" s="963"/>
      <c r="DD50" s="961">
        <v>0</v>
      </c>
      <c r="DE50" s="348" t="s">
        <v>466</v>
      </c>
      <c r="DF50" s="348">
        <v>1500000</v>
      </c>
      <c r="DG50" s="348">
        <v>-500000</v>
      </c>
      <c r="DH50" s="559">
        <v>0</v>
      </c>
      <c r="DI50" s="963"/>
      <c r="DJ50" s="961">
        <v>2690000</v>
      </c>
      <c r="DK50" s="300" t="s">
        <v>466</v>
      </c>
      <c r="DL50" s="300">
        <v>0.4</v>
      </c>
      <c r="DM50" s="300">
        <v>-0.2</v>
      </c>
      <c r="DN50" s="546">
        <v>-0.2</v>
      </c>
      <c r="DO50" s="648"/>
      <c r="DP50" s="648"/>
      <c r="DQ50" s="648"/>
      <c r="DR50" s="648"/>
      <c r="DS50" s="648"/>
      <c r="DT50" s="259">
        <v>0.15</v>
      </c>
      <c r="DU50" s="259">
        <v>-0.2</v>
      </c>
      <c r="DV50" s="259">
        <v>-0.1</v>
      </c>
      <c r="DW50" s="296">
        <v>-0.1</v>
      </c>
      <c r="DX50" s="259">
        <v>-0.05</v>
      </c>
      <c r="DY50" s="259">
        <v>-0.05</v>
      </c>
      <c r="DZ50" s="648"/>
      <c r="EA50" s="648"/>
      <c r="EB50" s="648"/>
      <c r="EC50" s="298">
        <v>0.9</v>
      </c>
      <c r="ED50" s="298">
        <v>219.1</v>
      </c>
      <c r="EE50" s="648"/>
      <c r="EF50" s="648"/>
      <c r="EG50" s="648"/>
      <c r="EH50" s="568">
        <v>1E-3</v>
      </c>
      <c r="EI50" s="568">
        <v>4.9000000000000002E-2</v>
      </c>
      <c r="EJ50" s="287">
        <v>0.95</v>
      </c>
      <c r="EK50" s="648"/>
      <c r="EL50" s="300">
        <v>0.05</v>
      </c>
      <c r="EM50" s="301">
        <v>0.95</v>
      </c>
      <c r="EN50" s="816"/>
      <c r="EO50" s="1007">
        <v>8.9999999999999993E-3</v>
      </c>
      <c r="EP50" s="1007">
        <v>4.1000000000000002E-2</v>
      </c>
      <c r="EQ50" s="1041">
        <v>0.95</v>
      </c>
      <c r="ER50" s="1007"/>
      <c r="ES50" s="648"/>
      <c r="ET50" s="236">
        <v>0.78</v>
      </c>
      <c r="EU50" s="236">
        <v>0.08</v>
      </c>
      <c r="EV50" s="236">
        <v>0.04</v>
      </c>
      <c r="EW50" s="236">
        <v>0.1</v>
      </c>
      <c r="EX50" s="528"/>
      <c r="EY50" s="528"/>
      <c r="EZ50" s="528"/>
      <c r="FA50" s="528"/>
      <c r="FB50" s="528"/>
      <c r="FC50" s="648"/>
      <c r="FD50" s="307">
        <v>0.77</v>
      </c>
      <c r="FE50" s="308">
        <v>0.04</v>
      </c>
      <c r="FF50" s="308">
        <v>6.4000000000000001E-2</v>
      </c>
      <c r="FG50" s="308">
        <v>0.126</v>
      </c>
      <c r="FH50" s="530"/>
      <c r="FI50" s="530"/>
      <c r="FJ50" s="530"/>
      <c r="FK50" s="307">
        <v>0.65</v>
      </c>
      <c r="FL50" s="308">
        <v>0.1</v>
      </c>
      <c r="FM50" s="308">
        <v>0.124</v>
      </c>
      <c r="FN50" s="308">
        <v>0.126</v>
      </c>
      <c r="FO50" s="648"/>
      <c r="FP50" s="303">
        <v>0.63300000000000001</v>
      </c>
      <c r="FQ50" s="303">
        <v>9.6000000000000002E-2</v>
      </c>
      <c r="FR50" s="303">
        <v>0.11799999999999999</v>
      </c>
      <c r="FS50" s="303">
        <v>0.153</v>
      </c>
      <c r="FT50" s="648"/>
      <c r="FU50" s="303">
        <v>0.6</v>
      </c>
      <c r="FV50" s="303">
        <v>0.1</v>
      </c>
      <c r="FW50" s="303">
        <v>0.2</v>
      </c>
      <c r="FX50" s="236">
        <v>0.1</v>
      </c>
      <c r="FY50" s="528"/>
      <c r="FZ50" s="236">
        <v>0.64900000000000002</v>
      </c>
      <c r="GA50" s="303">
        <v>7.0000000000000007E-2</v>
      </c>
      <c r="GB50" s="303">
        <v>6.0999999999999999E-2</v>
      </c>
      <c r="GC50" s="303">
        <v>0.22</v>
      </c>
      <c r="GD50" s="528"/>
      <c r="GE50" s="303">
        <v>0.625</v>
      </c>
      <c r="GF50" s="303">
        <v>0.125</v>
      </c>
      <c r="GG50" s="303">
        <v>0.125</v>
      </c>
      <c r="GH50" s="303">
        <v>0.125</v>
      </c>
      <c r="GI50" s="528"/>
      <c r="GJ50" s="648"/>
      <c r="GK50" s="648"/>
      <c r="GL50" s="648"/>
      <c r="GM50" s="310">
        <v>0.9</v>
      </c>
      <c r="GN50" s="310">
        <v>0.1</v>
      </c>
      <c r="GO50" s="648"/>
      <c r="GP50" s="648"/>
      <c r="GQ50" s="648"/>
      <c r="GR50" s="803"/>
      <c r="GS50" s="804"/>
      <c r="GT50" s="816"/>
      <c r="GU50" s="651"/>
      <c r="GV50" s="651"/>
      <c r="GW50" s="324" t="s">
        <v>466</v>
      </c>
      <c r="GX50" s="528">
        <v>0.75</v>
      </c>
      <c r="GY50" s="531">
        <v>0.25</v>
      </c>
      <c r="GZ50" s="815"/>
      <c r="HA50" s="816"/>
      <c r="HB50" s="816"/>
      <c r="HC50" s="530">
        <v>0.4</v>
      </c>
      <c r="HD50" s="530">
        <v>0.6</v>
      </c>
      <c r="HE50" s="533"/>
      <c r="HF50" s="533"/>
      <c r="HG50" s="530" t="s">
        <v>466</v>
      </c>
      <c r="HH50" s="533"/>
      <c r="HI50" s="537" t="s">
        <v>466</v>
      </c>
      <c r="HJ50" s="815"/>
      <c r="HK50" s="816"/>
      <c r="HL50" s="816"/>
      <c r="HM50" s="535"/>
      <c r="HN50" s="535"/>
      <c r="HO50" s="624" t="s">
        <v>466</v>
      </c>
      <c r="HP50" s="528">
        <v>0.18333104</v>
      </c>
      <c r="HQ50" s="528">
        <v>0.81666896</v>
      </c>
      <c r="HR50" s="565" t="s">
        <v>466</v>
      </c>
      <c r="HS50" s="733" t="s">
        <v>466</v>
      </c>
      <c r="HT50" s="733" t="s">
        <v>466</v>
      </c>
      <c r="HU50" s="622">
        <v>0.10719999999999999</v>
      </c>
      <c r="HV50" s="622">
        <v>0.89280000000000004</v>
      </c>
      <c r="HW50" s="566" t="s">
        <v>466</v>
      </c>
      <c r="HX50" s="564" t="s">
        <v>466</v>
      </c>
      <c r="HY50" s="564" t="s">
        <v>466</v>
      </c>
      <c r="HZ50" s="624">
        <v>4.3599999999999986E-2</v>
      </c>
      <c r="IA50" s="867">
        <v>0.95640000000000003</v>
      </c>
      <c r="IB50" s="565" t="s">
        <v>466</v>
      </c>
      <c r="IC50" s="733" t="s">
        <v>466</v>
      </c>
      <c r="ID50" s="733" t="s">
        <v>466</v>
      </c>
      <c r="IE50" s="530">
        <v>0.03</v>
      </c>
      <c r="IF50" s="537">
        <v>0.97</v>
      </c>
      <c r="IG50" s="566" t="s">
        <v>466</v>
      </c>
      <c r="IH50" s="564" t="s">
        <v>466</v>
      </c>
      <c r="II50" s="564" t="s">
        <v>466</v>
      </c>
      <c r="IJ50" s="624">
        <v>5.3699999999999998E-2</v>
      </c>
      <c r="IK50" s="624">
        <v>0.94630000000000003</v>
      </c>
      <c r="IL50" s="566" t="s">
        <v>466</v>
      </c>
      <c r="IM50" s="564" t="s">
        <v>466</v>
      </c>
      <c r="IN50" s="564" t="s">
        <v>466</v>
      </c>
      <c r="IO50" s="624">
        <v>7.7200000000000005E-2</v>
      </c>
      <c r="IP50" s="528">
        <v>0.92279999999999995</v>
      </c>
      <c r="IQ50" s="565" t="s">
        <v>466</v>
      </c>
      <c r="IR50" s="733" t="s">
        <v>466</v>
      </c>
      <c r="IS50" s="733" t="s">
        <v>466</v>
      </c>
      <c r="IT50" s="562" t="s">
        <v>466</v>
      </c>
      <c r="IU50" s="733" t="s">
        <v>466</v>
      </c>
      <c r="IV50" s="733" t="s">
        <v>466</v>
      </c>
      <c r="IW50" s="530">
        <v>0.03</v>
      </c>
      <c r="IX50" s="530">
        <v>0.97</v>
      </c>
      <c r="IY50" s="566" t="s">
        <v>466</v>
      </c>
      <c r="IZ50" s="564" t="s">
        <v>466</v>
      </c>
      <c r="JA50" s="564" t="s">
        <v>466</v>
      </c>
      <c r="JB50" s="528">
        <v>0.04</v>
      </c>
      <c r="JC50" s="531">
        <v>0.96</v>
      </c>
      <c r="JD50" s="528"/>
      <c r="JE50" s="528"/>
      <c r="JF50" s="528"/>
      <c r="JG50" s="528"/>
      <c r="JH50" s="528"/>
      <c r="JI50" s="648"/>
      <c r="JJ50" s="326">
        <v>3</v>
      </c>
      <c r="JK50" s="326">
        <v>3</v>
      </c>
      <c r="JL50" s="326">
        <v>2</v>
      </c>
      <c r="JM50" s="648"/>
      <c r="JN50" s="329">
        <v>0.04</v>
      </c>
      <c r="JO50" s="329">
        <v>0.04</v>
      </c>
      <c r="JP50" s="648"/>
      <c r="JQ50" s="330">
        <v>0.8</v>
      </c>
      <c r="JR50" s="760">
        <v>0.2</v>
      </c>
      <c r="JS50" s="656"/>
      <c r="JT50" s="938"/>
      <c r="JU50" s="913">
        <v>280313.01387593627</v>
      </c>
      <c r="JV50" s="694"/>
      <c r="JW50" s="939"/>
      <c r="JX50" s="940">
        <v>3609595.0005266666</v>
      </c>
      <c r="JY50" s="329">
        <v>1.1000000000000001</v>
      </c>
      <c r="JZ50" s="329">
        <v>0.1</v>
      </c>
      <c r="KA50" s="329">
        <v>-6.1</v>
      </c>
      <c r="KB50" s="331">
        <v>-0.1</v>
      </c>
      <c r="KC50" s="334"/>
      <c r="KD50" s="927">
        <v>0.69128540305010888</v>
      </c>
      <c r="KE50" s="330">
        <v>0.35871459694989105</v>
      </c>
      <c r="KF50" s="330">
        <v>0.05</v>
      </c>
      <c r="KG50" s="333">
        <v>0.5912854030501089</v>
      </c>
      <c r="KH50" s="335"/>
      <c r="KI50" s="957">
        <v>0.73599999999999999</v>
      </c>
      <c r="KJ50" s="329">
        <v>0.31399999999999995</v>
      </c>
      <c r="KK50" s="329">
        <v>0.05</v>
      </c>
      <c r="KL50" s="331">
        <v>0.63600000000000001</v>
      </c>
      <c r="KM50" s="721"/>
      <c r="KN50" s="773"/>
      <c r="KO50" s="947">
        <v>11845</v>
      </c>
      <c r="KP50" s="721"/>
      <c r="KQ50" s="773"/>
      <c r="KR50" s="951">
        <v>5742</v>
      </c>
      <c r="KS50" s="334">
        <v>0.05</v>
      </c>
      <c r="KT50" s="334">
        <v>0.05</v>
      </c>
      <c r="KU50" s="334">
        <v>0.05</v>
      </c>
      <c r="KV50" s="334">
        <v>-0.05</v>
      </c>
      <c r="KW50" s="334">
        <v>-0.05</v>
      </c>
      <c r="KX50" s="542">
        <v>-0.05</v>
      </c>
      <c r="KY50" s="539"/>
      <c r="KZ50" s="954">
        <v>0.55737553911351523</v>
      </c>
      <c r="LA50" s="335">
        <v>0.34262446088648479</v>
      </c>
      <c r="LB50" s="335">
        <v>0.05</v>
      </c>
      <c r="LC50" s="335">
        <v>0.1</v>
      </c>
      <c r="LD50" s="335">
        <v>0.05</v>
      </c>
      <c r="LE50" s="336">
        <v>0.45737553911351525</v>
      </c>
      <c r="LF50" s="541"/>
      <c r="LG50" s="334">
        <v>0.86</v>
      </c>
      <c r="LH50" s="542">
        <v>0.14000000000000001</v>
      </c>
      <c r="LI50" s="648"/>
      <c r="LJ50" s="171">
        <v>6</v>
      </c>
      <c r="LK50" s="171">
        <v>2</v>
      </c>
      <c r="LL50" s="172">
        <v>8</v>
      </c>
      <c r="LM50" s="648"/>
      <c r="LN50" s="175">
        <v>0.8</v>
      </c>
      <c r="LO50" s="341">
        <v>0.2</v>
      </c>
      <c r="LP50" s="816"/>
      <c r="LQ50" s="978">
        <v>0.6</v>
      </c>
      <c r="LR50" s="978">
        <v>0.25</v>
      </c>
      <c r="LS50" s="1003">
        <v>0.15</v>
      </c>
      <c r="LT50" s="648"/>
      <c r="LU50" s="259">
        <v>-0.1</v>
      </c>
      <c r="LV50" s="259">
        <v>-0.1</v>
      </c>
      <c r="LW50" s="259">
        <v>-0.1</v>
      </c>
      <c r="LX50" s="632"/>
      <c r="LY50" s="633">
        <v>162493.33334000001</v>
      </c>
      <c r="LZ50" s="551">
        <v>455466.66665999999</v>
      </c>
      <c r="MA50" s="656"/>
      <c r="MB50" s="354">
        <v>0.75</v>
      </c>
      <c r="MC50" s="175">
        <v>0.55000000000000004</v>
      </c>
      <c r="MD50" s="175">
        <v>0.1</v>
      </c>
      <c r="ME50" s="341">
        <v>0.35</v>
      </c>
      <c r="MF50" s="656"/>
      <c r="MG50" s="177">
        <v>0.8</v>
      </c>
      <c r="MH50" s="177">
        <v>0.6</v>
      </c>
      <c r="MI50" s="177">
        <v>0.1</v>
      </c>
      <c r="MJ50" s="338">
        <v>0.3</v>
      </c>
      <c r="MK50" s="657"/>
      <c r="ML50" s="179">
        <v>1.9</v>
      </c>
      <c r="MM50" s="180">
        <v>2.1</v>
      </c>
    </row>
    <row r="51" spans="1:351" hidden="1" x14ac:dyDescent="0.2">
      <c r="A51" s="654">
        <v>43800</v>
      </c>
      <c r="B51" s="855">
        <v>12</v>
      </c>
      <c r="C51" s="853">
        <v>2019</v>
      </c>
      <c r="D51" s="500"/>
      <c r="E51" s="693"/>
      <c r="F51" s="693"/>
      <c r="G51" s="693"/>
      <c r="H51" s="693"/>
      <c r="I51" s="839"/>
      <c r="J51" s="688"/>
      <c r="K51" s="693"/>
      <c r="L51" s="686"/>
      <c r="M51" s="686"/>
      <c r="N51" s="505">
        <v>1.01810127032099E-3</v>
      </c>
      <c r="O51" s="506">
        <v>1E-3</v>
      </c>
      <c r="P51" s="506">
        <v>5.0000000000000001E-4</v>
      </c>
      <c r="Q51" s="507">
        <v>5.0000000000000001E-4</v>
      </c>
      <c r="R51" s="693"/>
      <c r="S51" s="686"/>
      <c r="T51" s="510">
        <v>0.25</v>
      </c>
      <c r="U51" s="510">
        <v>0.15</v>
      </c>
      <c r="V51" s="572">
        <v>0.6</v>
      </c>
      <c r="W51" s="693"/>
      <c r="X51" s="686"/>
      <c r="Y51" s="511">
        <v>0.25</v>
      </c>
      <c r="Z51" s="511">
        <v>0.15</v>
      </c>
      <c r="AA51" s="512">
        <v>0.6</v>
      </c>
      <c r="AB51" s="511"/>
      <c r="AC51" s="511"/>
      <c r="AD51" s="688"/>
      <c r="AE51" s="693"/>
      <c r="AF51" s="683" t="s">
        <v>466</v>
      </c>
      <c r="AG51" s="693"/>
      <c r="AH51" s="693"/>
      <c r="AI51" s="683" t="s">
        <v>466</v>
      </c>
      <c r="AJ51" s="693"/>
      <c r="AK51" s="693"/>
      <c r="AL51" s="683" t="s">
        <v>466</v>
      </c>
      <c r="AM51" s="510">
        <v>0.75</v>
      </c>
      <c r="AN51" s="572">
        <v>0.25</v>
      </c>
      <c r="AO51" s="842"/>
      <c r="AP51" s="648"/>
      <c r="AQ51" s="648"/>
      <c r="AR51" s="648"/>
      <c r="AS51" s="117">
        <v>0.28000000000000003</v>
      </c>
      <c r="AT51" s="117">
        <v>0.12</v>
      </c>
      <c r="AU51" s="118">
        <v>0.12</v>
      </c>
      <c r="AV51" s="657"/>
      <c r="AW51" s="648"/>
      <c r="AX51" s="648"/>
      <c r="AY51" s="648">
        <v>0.22</v>
      </c>
      <c r="AZ51" s="120">
        <v>0.1</v>
      </c>
      <c r="BA51" s="121">
        <v>0.1</v>
      </c>
      <c r="BB51" s="648"/>
      <c r="BC51" s="648"/>
      <c r="BD51" s="648"/>
      <c r="BE51" s="648"/>
      <c r="BF51" s="276">
        <v>5.0000000000000001E-3</v>
      </c>
      <c r="BG51" s="276">
        <v>2.5999999999999999E-3</v>
      </c>
      <c r="BH51" s="276">
        <v>2.3999999999999998E-3</v>
      </c>
      <c r="BI51" s="648"/>
      <c r="BJ51" s="648"/>
      <c r="BK51" s="648"/>
      <c r="BL51" s="769"/>
      <c r="BM51" s="159">
        <v>4.0000000000000001E-3</v>
      </c>
      <c r="BN51" s="159">
        <v>2E-3</v>
      </c>
      <c r="BO51" s="342">
        <v>1E-3</v>
      </c>
      <c r="BP51" s="273" t="s">
        <v>466</v>
      </c>
      <c r="BQ51" s="1023"/>
      <c r="BR51" s="1095">
        <v>0.5</v>
      </c>
      <c r="BS51" s="879">
        <v>5</v>
      </c>
      <c r="BT51" s="648"/>
      <c r="BU51" s="648"/>
      <c r="BV51" s="648"/>
      <c r="BW51" s="648"/>
      <c r="BX51" s="648"/>
      <c r="BY51" s="276">
        <v>0.04</v>
      </c>
      <c r="BZ51" s="277">
        <v>0.06</v>
      </c>
      <c r="CA51" s="648"/>
      <c r="CB51" s="648"/>
      <c r="CC51" s="648"/>
      <c r="CD51" s="648"/>
      <c r="CE51" s="648"/>
      <c r="CF51" s="648"/>
      <c r="CG51" s="648"/>
      <c r="CH51" s="648"/>
      <c r="CI51" s="648"/>
      <c r="CJ51" s="648"/>
      <c r="CK51" s="699"/>
      <c r="CL51" s="525">
        <v>0.8</v>
      </c>
      <c r="CM51" s="345">
        <v>0.2</v>
      </c>
      <c r="CN51" s="657"/>
      <c r="CO51" s="648"/>
      <c r="CP51" s="648"/>
      <c r="CQ51" s="648"/>
      <c r="CR51" s="295">
        <v>0.6</v>
      </c>
      <c r="CS51" s="295">
        <v>9.5000000000000001E-2</v>
      </c>
      <c r="CT51" s="295">
        <v>0.30500000000000005</v>
      </c>
      <c r="CU51" s="652"/>
      <c r="CV51" s="815"/>
      <c r="CW51" s="816"/>
      <c r="CX51" s="816"/>
      <c r="CY51" s="816"/>
      <c r="CZ51" s="987">
        <v>0.99099999999999999</v>
      </c>
      <c r="DA51" s="1003">
        <v>8.9999999999999993E-3</v>
      </c>
      <c r="DB51" s="836"/>
      <c r="DC51" s="963"/>
      <c r="DD51" s="961">
        <v>0</v>
      </c>
      <c r="DE51" s="348" t="s">
        <v>466</v>
      </c>
      <c r="DF51" s="348">
        <v>1500000</v>
      </c>
      <c r="DG51" s="348">
        <v>-500000</v>
      </c>
      <c r="DH51" s="559">
        <v>0</v>
      </c>
      <c r="DI51" s="963"/>
      <c r="DJ51" s="961">
        <v>3115000</v>
      </c>
      <c r="DK51" s="300" t="s">
        <v>466</v>
      </c>
      <c r="DL51" s="300">
        <v>0.4</v>
      </c>
      <c r="DM51" s="300">
        <v>-0.2</v>
      </c>
      <c r="DN51" s="546">
        <v>-0.2</v>
      </c>
      <c r="DO51" s="648"/>
      <c r="DP51" s="648"/>
      <c r="DQ51" s="648"/>
      <c r="DR51" s="648"/>
      <c r="DS51" s="648"/>
      <c r="DT51" s="259">
        <v>0.15</v>
      </c>
      <c r="DU51" s="259">
        <v>-0.2</v>
      </c>
      <c r="DV51" s="259">
        <v>-0.1</v>
      </c>
      <c r="DW51" s="296">
        <v>-0.1</v>
      </c>
      <c r="DX51" s="259">
        <v>-0.05</v>
      </c>
      <c r="DY51" s="259">
        <v>-0.05</v>
      </c>
      <c r="DZ51" s="648"/>
      <c r="EA51" s="648"/>
      <c r="EB51" s="648"/>
      <c r="EC51" s="298">
        <v>0.9</v>
      </c>
      <c r="ED51" s="298">
        <v>219.1</v>
      </c>
      <c r="EE51" s="648"/>
      <c r="EF51" s="648"/>
      <c r="EG51" s="648"/>
      <c r="EH51" s="568">
        <v>1E-3</v>
      </c>
      <c r="EI51" s="568">
        <v>4.9000000000000002E-2</v>
      </c>
      <c r="EJ51" s="287">
        <v>0.95</v>
      </c>
      <c r="EK51" s="648"/>
      <c r="EL51" s="300">
        <v>0.05</v>
      </c>
      <c r="EM51" s="301">
        <v>0.95</v>
      </c>
      <c r="EN51" s="816"/>
      <c r="EO51" s="1007">
        <v>8.9999999999999993E-3</v>
      </c>
      <c r="EP51" s="1007">
        <v>4.1000000000000002E-2</v>
      </c>
      <c r="EQ51" s="1041">
        <v>0.95</v>
      </c>
      <c r="ER51" s="1007"/>
      <c r="ES51" s="648"/>
      <c r="ET51" s="236">
        <v>0.78</v>
      </c>
      <c r="EU51" s="236">
        <v>0.08</v>
      </c>
      <c r="EV51" s="236">
        <v>0.04</v>
      </c>
      <c r="EW51" s="236">
        <v>0.1</v>
      </c>
      <c r="EX51" s="528"/>
      <c r="EY51" s="528"/>
      <c r="EZ51" s="528"/>
      <c r="FA51" s="528"/>
      <c r="FB51" s="528"/>
      <c r="FC51" s="648"/>
      <c r="FD51" s="307">
        <v>0.77</v>
      </c>
      <c r="FE51" s="308">
        <v>0.04</v>
      </c>
      <c r="FF51" s="308">
        <v>6.4000000000000001E-2</v>
      </c>
      <c r="FG51" s="308">
        <v>0.126</v>
      </c>
      <c r="FH51" s="530"/>
      <c r="FI51" s="530"/>
      <c r="FJ51" s="530"/>
      <c r="FK51" s="307">
        <v>0.65</v>
      </c>
      <c r="FL51" s="308">
        <v>0.1</v>
      </c>
      <c r="FM51" s="308">
        <v>0.124</v>
      </c>
      <c r="FN51" s="308">
        <v>0.126</v>
      </c>
      <c r="FO51" s="648"/>
      <c r="FP51" s="303">
        <v>0.63300000000000001</v>
      </c>
      <c r="FQ51" s="303">
        <v>9.6000000000000002E-2</v>
      </c>
      <c r="FR51" s="303">
        <v>0.11799999999999999</v>
      </c>
      <c r="FS51" s="303">
        <v>0.153</v>
      </c>
      <c r="FT51" s="648"/>
      <c r="FU51" s="303">
        <v>0.6</v>
      </c>
      <c r="FV51" s="303">
        <v>0.1</v>
      </c>
      <c r="FW51" s="303">
        <v>0.2</v>
      </c>
      <c r="FX51" s="236">
        <v>0.1</v>
      </c>
      <c r="FY51" s="528"/>
      <c r="FZ51" s="236">
        <v>0.64900000000000002</v>
      </c>
      <c r="GA51" s="303">
        <v>7.0000000000000007E-2</v>
      </c>
      <c r="GB51" s="303">
        <v>6.0999999999999999E-2</v>
      </c>
      <c r="GC51" s="303">
        <v>0.22</v>
      </c>
      <c r="GD51" s="528"/>
      <c r="GE51" s="303">
        <v>0.625</v>
      </c>
      <c r="GF51" s="303">
        <v>0.125</v>
      </c>
      <c r="GG51" s="303">
        <v>0.125</v>
      </c>
      <c r="GH51" s="303">
        <v>0.125</v>
      </c>
      <c r="GI51" s="528"/>
      <c r="GJ51" s="648"/>
      <c r="GK51" s="648"/>
      <c r="GL51" s="648"/>
      <c r="GM51" s="310">
        <v>0.9</v>
      </c>
      <c r="GN51" s="310">
        <v>0.1</v>
      </c>
      <c r="GO51" s="648"/>
      <c r="GP51" s="648"/>
      <c r="GQ51" s="648"/>
      <c r="GR51" s="803"/>
      <c r="GS51" s="804"/>
      <c r="GT51" s="816"/>
      <c r="GU51" s="651"/>
      <c r="GV51" s="651"/>
      <c r="GW51" s="324" t="s">
        <v>466</v>
      </c>
      <c r="GX51" s="528">
        <v>0.75</v>
      </c>
      <c r="GY51" s="531">
        <v>0.25</v>
      </c>
      <c r="GZ51" s="815"/>
      <c r="HA51" s="816"/>
      <c r="HB51" s="816"/>
      <c r="HC51" s="530">
        <v>0.4</v>
      </c>
      <c r="HD51" s="530">
        <v>0.6</v>
      </c>
      <c r="HE51" s="533"/>
      <c r="HF51" s="533"/>
      <c r="HG51" s="530" t="s">
        <v>466</v>
      </c>
      <c r="HH51" s="533"/>
      <c r="HI51" s="537" t="s">
        <v>466</v>
      </c>
      <c r="HJ51" s="815"/>
      <c r="HK51" s="816"/>
      <c r="HL51" s="816"/>
      <c r="HM51" s="535"/>
      <c r="HN51" s="535"/>
      <c r="HO51" s="624" t="s">
        <v>466</v>
      </c>
      <c r="HP51" s="528">
        <v>0.18749737999999999</v>
      </c>
      <c r="HQ51" s="528">
        <v>0.81250262000000006</v>
      </c>
      <c r="HR51" s="565" t="s">
        <v>466</v>
      </c>
      <c r="HS51" s="733" t="s">
        <v>466</v>
      </c>
      <c r="HT51" s="733" t="s">
        <v>466</v>
      </c>
      <c r="HU51" s="622">
        <v>0.10539999999999999</v>
      </c>
      <c r="HV51" s="622">
        <v>0.89460000000000006</v>
      </c>
      <c r="HW51" s="566" t="s">
        <v>466</v>
      </c>
      <c r="HX51" s="564" t="s">
        <v>466</v>
      </c>
      <c r="HY51" s="564" t="s">
        <v>466</v>
      </c>
      <c r="HZ51" s="624">
        <v>4.2799999999999984E-2</v>
      </c>
      <c r="IA51" s="867">
        <v>0.95720000000000005</v>
      </c>
      <c r="IB51" s="565" t="s">
        <v>466</v>
      </c>
      <c r="IC51" s="733" t="s">
        <v>466</v>
      </c>
      <c r="ID51" s="733" t="s">
        <v>466</v>
      </c>
      <c r="IE51" s="530">
        <v>0.03</v>
      </c>
      <c r="IF51" s="537">
        <v>0.97</v>
      </c>
      <c r="IG51" s="566" t="s">
        <v>466</v>
      </c>
      <c r="IH51" s="564" t="s">
        <v>466</v>
      </c>
      <c r="II51" s="564" t="s">
        <v>466</v>
      </c>
      <c r="IJ51" s="624">
        <v>5.28E-2</v>
      </c>
      <c r="IK51" s="624">
        <v>0.94720000000000004</v>
      </c>
      <c r="IL51" s="566" t="s">
        <v>466</v>
      </c>
      <c r="IM51" s="564" t="s">
        <v>466</v>
      </c>
      <c r="IN51" s="564" t="s">
        <v>466</v>
      </c>
      <c r="IO51" s="624">
        <v>7.5399999999999995E-2</v>
      </c>
      <c r="IP51" s="528">
        <v>0.92459999999999998</v>
      </c>
      <c r="IQ51" s="565" t="s">
        <v>466</v>
      </c>
      <c r="IR51" s="733" t="s">
        <v>466</v>
      </c>
      <c r="IS51" s="733" t="s">
        <v>466</v>
      </c>
      <c r="IT51" s="562" t="s">
        <v>466</v>
      </c>
      <c r="IU51" s="733" t="s">
        <v>466</v>
      </c>
      <c r="IV51" s="733" t="s">
        <v>466</v>
      </c>
      <c r="IW51" s="530">
        <v>0.03</v>
      </c>
      <c r="IX51" s="530">
        <v>0.97</v>
      </c>
      <c r="IY51" s="566" t="s">
        <v>466</v>
      </c>
      <c r="IZ51" s="564" t="s">
        <v>466</v>
      </c>
      <c r="JA51" s="564" t="s">
        <v>466</v>
      </c>
      <c r="JB51" s="528">
        <v>0.04</v>
      </c>
      <c r="JC51" s="531">
        <v>0.96</v>
      </c>
      <c r="JD51" s="528"/>
      <c r="JE51" s="528"/>
      <c r="JF51" s="528"/>
      <c r="JG51" s="528"/>
      <c r="JH51" s="528"/>
      <c r="JI51" s="648"/>
      <c r="JJ51" s="326">
        <v>3</v>
      </c>
      <c r="JK51" s="326">
        <v>3</v>
      </c>
      <c r="JL51" s="326">
        <v>2</v>
      </c>
      <c r="JM51" s="648"/>
      <c r="JN51" s="329">
        <v>0.04</v>
      </c>
      <c r="JO51" s="329">
        <v>0.04</v>
      </c>
      <c r="JP51" s="648"/>
      <c r="JQ51" s="330">
        <v>0.8</v>
      </c>
      <c r="JR51" s="760">
        <v>0.2</v>
      </c>
      <c r="JS51" s="656"/>
      <c r="JT51" s="938"/>
      <c r="JU51" s="913">
        <v>200006.81269898254</v>
      </c>
      <c r="JV51" s="694"/>
      <c r="JW51" s="939"/>
      <c r="JX51" s="940">
        <v>3928968.2920999997</v>
      </c>
      <c r="JY51" s="329">
        <v>1.1000000000000001</v>
      </c>
      <c r="JZ51" s="329">
        <v>0.1</v>
      </c>
      <c r="KA51" s="329">
        <v>-6.1</v>
      </c>
      <c r="KB51" s="331">
        <v>-0.1</v>
      </c>
      <c r="KC51" s="334"/>
      <c r="KD51" s="927">
        <v>0.4971537001897533</v>
      </c>
      <c r="KE51" s="330">
        <v>0.5528462998102468</v>
      </c>
      <c r="KF51" s="330">
        <v>0.05</v>
      </c>
      <c r="KG51" s="333">
        <v>0.39715370018975327</v>
      </c>
      <c r="KH51" s="335"/>
      <c r="KI51" s="957">
        <v>0.43414999999999998</v>
      </c>
      <c r="KJ51" s="329">
        <v>0.61585000000000001</v>
      </c>
      <c r="KK51" s="329">
        <v>0.05</v>
      </c>
      <c r="KL51" s="331">
        <v>0.33414999999999995</v>
      </c>
      <c r="KM51" s="721"/>
      <c r="KN51" s="773"/>
      <c r="KO51" s="947">
        <v>12570</v>
      </c>
      <c r="KP51" s="721"/>
      <c r="KQ51" s="773"/>
      <c r="KR51" s="951">
        <v>6484</v>
      </c>
      <c r="KS51" s="334">
        <v>0.05</v>
      </c>
      <c r="KT51" s="334">
        <v>0.05</v>
      </c>
      <c r="KU51" s="334">
        <v>0.05</v>
      </c>
      <c r="KV51" s="334">
        <v>-0.05</v>
      </c>
      <c r="KW51" s="334">
        <v>-0.05</v>
      </c>
      <c r="KX51" s="542">
        <v>-0.05</v>
      </c>
      <c r="KY51" s="539"/>
      <c r="KZ51" s="954">
        <v>0.54742145125595176</v>
      </c>
      <c r="LA51" s="335">
        <v>0.35257854874404826</v>
      </c>
      <c r="LB51" s="335">
        <v>0.05</v>
      </c>
      <c r="LC51" s="335">
        <v>0.1</v>
      </c>
      <c r="LD51" s="335">
        <v>0.05</v>
      </c>
      <c r="LE51" s="336">
        <v>0.44742145125595179</v>
      </c>
      <c r="LF51" s="541"/>
      <c r="LG51" s="334">
        <v>0.86</v>
      </c>
      <c r="LH51" s="542">
        <v>0.14000000000000001</v>
      </c>
      <c r="LI51" s="648"/>
      <c r="LJ51" s="171">
        <v>6</v>
      </c>
      <c r="LK51" s="171">
        <v>2</v>
      </c>
      <c r="LL51" s="172">
        <v>8</v>
      </c>
      <c r="LM51" s="648"/>
      <c r="LN51" s="175">
        <v>0.8</v>
      </c>
      <c r="LO51" s="341">
        <v>0.2</v>
      </c>
      <c r="LP51" s="816"/>
      <c r="LQ51" s="978">
        <v>0.6</v>
      </c>
      <c r="LR51" s="978">
        <v>0.25</v>
      </c>
      <c r="LS51" s="1003">
        <v>0.15</v>
      </c>
      <c r="LT51" s="648"/>
      <c r="LU51" s="354">
        <v>-0.1</v>
      </c>
      <c r="LV51" s="354">
        <v>-0.1</v>
      </c>
      <c r="LW51" s="354">
        <v>-0.1</v>
      </c>
      <c r="LX51" s="549"/>
      <c r="LY51" s="633">
        <v>172460</v>
      </c>
      <c r="LZ51" s="551">
        <v>445500</v>
      </c>
      <c r="MA51" s="656"/>
      <c r="MB51" s="354">
        <v>0.75</v>
      </c>
      <c r="MC51" s="175">
        <v>0.55000000000000004</v>
      </c>
      <c r="MD51" s="175">
        <v>0.1</v>
      </c>
      <c r="ME51" s="341">
        <v>0.35</v>
      </c>
      <c r="MF51" s="656"/>
      <c r="MG51" s="177">
        <v>0.8</v>
      </c>
      <c r="MH51" s="177">
        <v>0.6</v>
      </c>
      <c r="MI51" s="177">
        <v>0.1</v>
      </c>
      <c r="MJ51" s="338">
        <v>0.3</v>
      </c>
      <c r="MK51" s="657"/>
      <c r="ML51" s="179">
        <v>1.9</v>
      </c>
      <c r="MM51" s="180">
        <v>2.1</v>
      </c>
    </row>
    <row r="52" spans="1:351" hidden="1" x14ac:dyDescent="0.2">
      <c r="A52" s="654">
        <v>43831</v>
      </c>
      <c r="B52" s="855">
        <v>1</v>
      </c>
      <c r="C52" s="853">
        <v>2020</v>
      </c>
      <c r="D52" s="500"/>
      <c r="E52" s="693"/>
      <c r="F52" s="693"/>
      <c r="G52" s="693"/>
      <c r="H52" s="693"/>
      <c r="I52" s="839"/>
      <c r="J52" s="688"/>
      <c r="K52" s="693"/>
      <c r="L52" s="686"/>
      <c r="M52" s="686"/>
      <c r="N52" s="505">
        <v>1.01810127032099E-3</v>
      </c>
      <c r="O52" s="506">
        <v>1E-3</v>
      </c>
      <c r="P52" s="506">
        <v>5.0000000000000001E-4</v>
      </c>
      <c r="Q52" s="507">
        <v>5.0000000000000001E-4</v>
      </c>
      <c r="R52" s="693"/>
      <c r="S52" s="686"/>
      <c r="T52" s="510">
        <v>0.25</v>
      </c>
      <c r="U52" s="510">
        <v>0.15</v>
      </c>
      <c r="V52" s="572">
        <v>0.6</v>
      </c>
      <c r="W52" s="693"/>
      <c r="X52" s="686"/>
      <c r="Y52" s="511">
        <v>0.25</v>
      </c>
      <c r="Z52" s="511">
        <v>0.15</v>
      </c>
      <c r="AA52" s="512">
        <v>0.6</v>
      </c>
      <c r="AB52" s="511"/>
      <c r="AC52" s="511"/>
      <c r="AD52" s="518"/>
      <c r="AE52" s="519"/>
      <c r="AF52" s="478"/>
      <c r="AG52" s="519"/>
      <c r="AH52" s="519"/>
      <c r="AI52" s="519"/>
      <c r="AJ52" s="519"/>
      <c r="AK52" s="519"/>
      <c r="AL52" s="519"/>
      <c r="AM52" s="516">
        <v>0.83</v>
      </c>
      <c r="AN52" s="517">
        <v>0.17000000000000004</v>
      </c>
      <c r="AO52" s="842"/>
      <c r="AP52" s="648"/>
      <c r="AQ52" s="648"/>
      <c r="AR52" s="648"/>
      <c r="AS52" s="117">
        <v>0.28000000000000003</v>
      </c>
      <c r="AT52" s="117">
        <v>0.12</v>
      </c>
      <c r="AU52" s="118">
        <v>0.12</v>
      </c>
      <c r="AV52" s="657"/>
      <c r="AW52" s="648"/>
      <c r="AX52" s="648"/>
      <c r="AY52" s="648">
        <v>0.22</v>
      </c>
      <c r="AZ52" s="271">
        <v>0.1</v>
      </c>
      <c r="BA52" s="272">
        <v>0.1</v>
      </c>
      <c r="BB52" s="648"/>
      <c r="BC52" s="648"/>
      <c r="BD52" s="648"/>
      <c r="BE52" s="648"/>
      <c r="BF52" s="273">
        <v>5.0000000000000001E-3</v>
      </c>
      <c r="BG52" s="273">
        <v>2.5999999999999999E-3</v>
      </c>
      <c r="BH52" s="273">
        <v>2.3999999999999998E-3</v>
      </c>
      <c r="BI52" s="648"/>
      <c r="BJ52" s="648"/>
      <c r="BK52" s="648"/>
      <c r="BL52" s="769"/>
      <c r="BM52" s="273">
        <v>4.0000000000000001E-3</v>
      </c>
      <c r="BN52" s="273">
        <v>2E-3</v>
      </c>
      <c r="BO52" s="274">
        <v>1E-3</v>
      </c>
      <c r="BP52" s="273" t="s">
        <v>466</v>
      </c>
      <c r="BQ52" s="1021"/>
      <c r="BR52" s="1097">
        <v>0.5</v>
      </c>
      <c r="BS52" s="1021">
        <v>5</v>
      </c>
      <c r="BT52" s="648"/>
      <c r="BU52" s="648"/>
      <c r="BV52" s="648"/>
      <c r="BW52" s="648"/>
      <c r="BX52" s="648"/>
      <c r="BY52" s="276">
        <v>0.04</v>
      </c>
      <c r="BZ52" s="277">
        <v>0.06</v>
      </c>
      <c r="CA52" s="648"/>
      <c r="CB52" s="648"/>
      <c r="CC52" s="648"/>
      <c r="CD52" s="648"/>
      <c r="CE52" s="648"/>
      <c r="CF52" s="648"/>
      <c r="CG52" s="648"/>
      <c r="CH52" s="648"/>
      <c r="CI52" s="648"/>
      <c r="CJ52" s="648"/>
      <c r="CK52" s="699"/>
      <c r="CL52" s="525">
        <v>0.8</v>
      </c>
      <c r="CM52" s="345">
        <v>0.2</v>
      </c>
      <c r="CN52" s="657"/>
      <c r="CO52" s="648"/>
      <c r="CP52" s="648"/>
      <c r="CQ52" s="648"/>
      <c r="CR52" s="295">
        <v>0.7</v>
      </c>
      <c r="CS52" s="295">
        <v>9.5000000000000001E-2</v>
      </c>
      <c r="CT52" s="295">
        <v>0.20500000000000007</v>
      </c>
      <c r="CU52" s="652"/>
      <c r="CV52" s="815"/>
      <c r="CW52" s="816"/>
      <c r="CX52" s="816"/>
      <c r="CY52" s="816"/>
      <c r="CZ52" s="987">
        <v>0.99099999999999999</v>
      </c>
      <c r="DA52" s="1003">
        <v>8.9999999999999993E-3</v>
      </c>
      <c r="DB52" s="836"/>
      <c r="DC52" s="963"/>
      <c r="DD52" s="961">
        <v>0</v>
      </c>
      <c r="DE52" s="348" t="s">
        <v>466</v>
      </c>
      <c r="DF52" s="348">
        <v>1500000</v>
      </c>
      <c r="DG52" s="348">
        <v>-500000</v>
      </c>
      <c r="DH52" s="559">
        <v>0</v>
      </c>
      <c r="DI52" s="963"/>
      <c r="DJ52" s="961">
        <v>3689000</v>
      </c>
      <c r="DK52" s="300" t="s">
        <v>466</v>
      </c>
      <c r="DL52" s="300">
        <v>0.4</v>
      </c>
      <c r="DM52" s="300">
        <v>-0.2</v>
      </c>
      <c r="DN52" s="546">
        <v>-0.2</v>
      </c>
      <c r="DO52" s="648"/>
      <c r="DP52" s="648"/>
      <c r="DQ52" s="648"/>
      <c r="DR52" s="648"/>
      <c r="DS52" s="648"/>
      <c r="DT52" s="259">
        <v>0.15</v>
      </c>
      <c r="DU52" s="259">
        <v>-0.2</v>
      </c>
      <c r="DV52" s="259">
        <v>-0.1</v>
      </c>
      <c r="DW52" s="296">
        <v>-0.1</v>
      </c>
      <c r="DX52" s="259">
        <v>-0.05</v>
      </c>
      <c r="DY52" s="259">
        <v>-0.05</v>
      </c>
      <c r="DZ52" s="648"/>
      <c r="EA52" s="648"/>
      <c r="EB52" s="648"/>
      <c r="EC52" s="298">
        <v>0.9</v>
      </c>
      <c r="ED52" s="298">
        <v>219.1</v>
      </c>
      <c r="EE52" s="648"/>
      <c r="EF52" s="648"/>
      <c r="EG52" s="648"/>
      <c r="EH52" s="568">
        <v>1E-3</v>
      </c>
      <c r="EI52" s="568">
        <v>4.9000000000000002E-2</v>
      </c>
      <c r="EJ52" s="287">
        <v>0.95</v>
      </c>
      <c r="EK52" s="648"/>
      <c r="EL52" s="300">
        <v>0.05</v>
      </c>
      <c r="EM52" s="301">
        <v>0.95</v>
      </c>
      <c r="EN52" s="816"/>
      <c r="EO52" s="1007">
        <v>8.9999999999999993E-3</v>
      </c>
      <c r="EP52" s="1007">
        <v>4.1000000000000002E-2</v>
      </c>
      <c r="EQ52" s="1041">
        <v>0.95</v>
      </c>
      <c r="ER52" s="1007"/>
      <c r="ES52" s="648"/>
      <c r="ET52" s="236">
        <v>0.78</v>
      </c>
      <c r="EU52" s="236">
        <v>0.08</v>
      </c>
      <c r="EV52" s="236">
        <v>0.04</v>
      </c>
      <c r="EW52" s="236">
        <v>0.1</v>
      </c>
      <c r="EX52" s="528"/>
      <c r="EY52" s="528"/>
      <c r="EZ52" s="528"/>
      <c r="FA52" s="528"/>
      <c r="FB52" s="528"/>
      <c r="FC52" s="648"/>
      <c r="FD52" s="307">
        <v>0.77</v>
      </c>
      <c r="FE52" s="308">
        <v>0.04</v>
      </c>
      <c r="FF52" s="308">
        <v>6.4000000000000001E-2</v>
      </c>
      <c r="FG52" s="308">
        <v>0.126</v>
      </c>
      <c r="FH52" s="530"/>
      <c r="FI52" s="530"/>
      <c r="FJ52" s="530"/>
      <c r="FK52" s="307">
        <v>0.65</v>
      </c>
      <c r="FL52" s="308">
        <v>0.1</v>
      </c>
      <c r="FM52" s="308">
        <v>0.124</v>
      </c>
      <c r="FN52" s="308">
        <v>0.126</v>
      </c>
      <c r="FO52" s="648"/>
      <c r="FP52" s="303">
        <v>0.63300000000000001</v>
      </c>
      <c r="FQ52" s="303">
        <v>9.6000000000000002E-2</v>
      </c>
      <c r="FR52" s="303">
        <v>0.11799999999999999</v>
      </c>
      <c r="FS52" s="303">
        <v>0.153</v>
      </c>
      <c r="FT52" s="648"/>
      <c r="FU52" s="303">
        <v>0.6</v>
      </c>
      <c r="FV52" s="303">
        <v>0.1</v>
      </c>
      <c r="FW52" s="303">
        <v>0.2</v>
      </c>
      <c r="FX52" s="236">
        <v>0.1</v>
      </c>
      <c r="FY52" s="528"/>
      <c r="FZ52" s="236">
        <v>0.64900000000000002</v>
      </c>
      <c r="GA52" s="303">
        <v>7.0000000000000007E-2</v>
      </c>
      <c r="GB52" s="303">
        <v>6.0999999999999999E-2</v>
      </c>
      <c r="GC52" s="303">
        <v>0.22</v>
      </c>
      <c r="GD52" s="528"/>
      <c r="GE52" s="303">
        <v>0.625</v>
      </c>
      <c r="GF52" s="303">
        <v>0.125</v>
      </c>
      <c r="GG52" s="303">
        <v>0.125</v>
      </c>
      <c r="GH52" s="303">
        <v>0.125</v>
      </c>
      <c r="GI52" s="528"/>
      <c r="GJ52" s="648"/>
      <c r="GK52" s="648"/>
      <c r="GL52" s="648"/>
      <c r="GM52" s="310">
        <v>0.9</v>
      </c>
      <c r="GN52" s="310">
        <v>0.1</v>
      </c>
      <c r="GO52" s="648"/>
      <c r="GP52" s="648"/>
      <c r="GQ52" s="648"/>
      <c r="GR52" s="803"/>
      <c r="GS52" s="804"/>
      <c r="GT52" s="816"/>
      <c r="GU52" s="651"/>
      <c r="GV52" s="651"/>
      <c r="GW52" s="324" t="s">
        <v>466</v>
      </c>
      <c r="GX52" s="528">
        <v>0.75</v>
      </c>
      <c r="GY52" s="531">
        <v>0.25</v>
      </c>
      <c r="GZ52" s="815"/>
      <c r="HA52" s="816"/>
      <c r="HB52" s="816"/>
      <c r="HC52" s="530">
        <v>0.4</v>
      </c>
      <c r="HD52" s="530">
        <v>0.6</v>
      </c>
      <c r="HE52" s="533"/>
      <c r="HF52" s="533"/>
      <c r="HG52" s="530" t="s">
        <v>466</v>
      </c>
      <c r="HH52" s="533"/>
      <c r="HI52" s="537" t="s">
        <v>466</v>
      </c>
      <c r="HJ52" s="815"/>
      <c r="HK52" s="816"/>
      <c r="HL52" s="816"/>
      <c r="HM52" s="535"/>
      <c r="HN52" s="535"/>
      <c r="HO52" s="624" t="s">
        <v>466</v>
      </c>
      <c r="HP52" s="528">
        <v>0.19166372000000001</v>
      </c>
      <c r="HQ52" s="528">
        <v>0.80833628000000002</v>
      </c>
      <c r="HR52" s="565" t="s">
        <v>466</v>
      </c>
      <c r="HS52" s="733" t="s">
        <v>466</v>
      </c>
      <c r="HT52" s="733" t="s">
        <v>466</v>
      </c>
      <c r="HU52" s="622">
        <v>0.1036</v>
      </c>
      <c r="HV52" s="622">
        <v>0.89639999999999997</v>
      </c>
      <c r="HW52" s="566" t="s">
        <v>466</v>
      </c>
      <c r="HX52" s="564" t="s">
        <v>466</v>
      </c>
      <c r="HY52" s="564" t="s">
        <v>466</v>
      </c>
      <c r="HZ52" s="624">
        <v>4.1999999999999982E-2</v>
      </c>
      <c r="IA52" s="867">
        <v>0.95799999999999996</v>
      </c>
      <c r="IB52" s="565" t="s">
        <v>466</v>
      </c>
      <c r="IC52" s="733" t="s">
        <v>466</v>
      </c>
      <c r="ID52" s="733" t="s">
        <v>466</v>
      </c>
      <c r="IE52" s="530">
        <v>0.03</v>
      </c>
      <c r="IF52" s="537">
        <v>0.97</v>
      </c>
      <c r="IG52" s="566" t="s">
        <v>466</v>
      </c>
      <c r="IH52" s="564" t="s">
        <v>466</v>
      </c>
      <c r="II52" s="564" t="s">
        <v>466</v>
      </c>
      <c r="IJ52" s="624">
        <v>5.1900000000000002E-2</v>
      </c>
      <c r="IK52" s="624">
        <v>0.94809999999999994</v>
      </c>
      <c r="IL52" s="566" t="s">
        <v>466</v>
      </c>
      <c r="IM52" s="564" t="s">
        <v>466</v>
      </c>
      <c r="IN52" s="564" t="s">
        <v>466</v>
      </c>
      <c r="IO52" s="624">
        <v>7.3599999999999999E-2</v>
      </c>
      <c r="IP52" s="528">
        <v>0.9264</v>
      </c>
      <c r="IQ52" s="565" t="s">
        <v>466</v>
      </c>
      <c r="IR52" s="733" t="s">
        <v>466</v>
      </c>
      <c r="IS52" s="733" t="s">
        <v>466</v>
      </c>
      <c r="IT52" s="562" t="s">
        <v>466</v>
      </c>
      <c r="IU52" s="733" t="s">
        <v>466</v>
      </c>
      <c r="IV52" s="733" t="s">
        <v>466</v>
      </c>
      <c r="IW52" s="530">
        <v>0.03</v>
      </c>
      <c r="IX52" s="530">
        <v>0.97</v>
      </c>
      <c r="IY52" s="566" t="s">
        <v>466</v>
      </c>
      <c r="IZ52" s="564" t="s">
        <v>466</v>
      </c>
      <c r="JA52" s="564" t="s">
        <v>466</v>
      </c>
      <c r="JB52" s="528">
        <v>0.04</v>
      </c>
      <c r="JC52" s="531">
        <v>0.96</v>
      </c>
      <c r="JD52" s="528"/>
      <c r="JE52" s="528"/>
      <c r="JF52" s="528"/>
      <c r="JG52" s="528"/>
      <c r="JH52" s="528"/>
      <c r="JI52" s="648"/>
      <c r="JJ52" s="326">
        <v>3</v>
      </c>
      <c r="JK52" s="326">
        <v>3</v>
      </c>
      <c r="JL52" s="326">
        <v>2</v>
      </c>
      <c r="JM52" s="648"/>
      <c r="JN52" s="329">
        <v>0.04</v>
      </c>
      <c r="JO52" s="329">
        <v>0.04</v>
      </c>
      <c r="JP52" s="648"/>
      <c r="JQ52" s="330">
        <v>0.8</v>
      </c>
      <c r="JR52" s="760">
        <v>0.2</v>
      </c>
      <c r="JS52" s="656"/>
      <c r="JT52" s="938"/>
      <c r="JU52" s="913">
        <v>189162.92861906666</v>
      </c>
      <c r="JV52" s="694"/>
      <c r="JW52" s="939"/>
      <c r="JX52" s="940">
        <v>4321460.756153333</v>
      </c>
      <c r="JY52" s="329">
        <v>1.1000000000000001</v>
      </c>
      <c r="JZ52" s="329">
        <v>0.1</v>
      </c>
      <c r="KA52" s="329">
        <v>-6.1</v>
      </c>
      <c r="KB52" s="331">
        <v>-0.1</v>
      </c>
      <c r="KC52" s="334"/>
      <c r="KD52" s="927">
        <v>0.68522032468901539</v>
      </c>
      <c r="KE52" s="330">
        <v>0.36477967531098454</v>
      </c>
      <c r="KF52" s="330">
        <v>0.05</v>
      </c>
      <c r="KG52" s="333">
        <v>0.58522032468901541</v>
      </c>
      <c r="KH52" s="335"/>
      <c r="KI52" s="957">
        <v>0.54849999999999999</v>
      </c>
      <c r="KJ52" s="329">
        <v>0.50150000000000006</v>
      </c>
      <c r="KK52" s="329">
        <v>0.05</v>
      </c>
      <c r="KL52" s="331">
        <v>0.44850000000000001</v>
      </c>
      <c r="KM52" s="721"/>
      <c r="KN52" s="773"/>
      <c r="KO52" s="947">
        <v>13915</v>
      </c>
      <c r="KP52" s="721"/>
      <c r="KQ52" s="773"/>
      <c r="KR52" s="951">
        <v>7226</v>
      </c>
      <c r="KS52" s="334">
        <v>0.05</v>
      </c>
      <c r="KT52" s="334">
        <v>0.05</v>
      </c>
      <c r="KU52" s="334">
        <v>0.05</v>
      </c>
      <c r="KV52" s="334">
        <v>-0.05</v>
      </c>
      <c r="KW52" s="334">
        <v>-0.05</v>
      </c>
      <c r="KX52" s="542">
        <v>-0.05</v>
      </c>
      <c r="KY52" s="539"/>
      <c r="KZ52" s="954">
        <v>0.55786718492520326</v>
      </c>
      <c r="LA52" s="335">
        <v>0.34213281507479665</v>
      </c>
      <c r="LB52" s="335">
        <v>0.05</v>
      </c>
      <c r="LC52" s="335">
        <v>0.1</v>
      </c>
      <c r="LD52" s="335">
        <v>0.05</v>
      </c>
      <c r="LE52" s="336">
        <v>0.45786718492520329</v>
      </c>
      <c r="LF52" s="541"/>
      <c r="LG52" s="334">
        <v>0.86</v>
      </c>
      <c r="LH52" s="542">
        <v>0.14000000000000001</v>
      </c>
      <c r="LI52" s="648"/>
      <c r="LJ52" s="171">
        <v>6</v>
      </c>
      <c r="LK52" s="171">
        <v>2</v>
      </c>
      <c r="LL52" s="172">
        <v>8</v>
      </c>
      <c r="LM52" s="648"/>
      <c r="LN52" s="175">
        <v>0.8</v>
      </c>
      <c r="LO52" s="341">
        <v>0.2</v>
      </c>
      <c r="LP52" s="816"/>
      <c r="LQ52" s="978">
        <v>0.6</v>
      </c>
      <c r="LR52" s="978">
        <v>0.25</v>
      </c>
      <c r="LS52" s="1003">
        <v>0.15</v>
      </c>
      <c r="LT52" s="648"/>
      <c r="LU52" s="259">
        <v>-0.1</v>
      </c>
      <c r="LV52" s="259">
        <v>-0.1</v>
      </c>
      <c r="LW52" s="259">
        <v>-0.1</v>
      </c>
      <c r="LX52" s="632"/>
      <c r="LY52" s="633">
        <v>182326.66667000001</v>
      </c>
      <c r="LZ52" s="551">
        <v>435633.33332999999</v>
      </c>
      <c r="MA52" s="656"/>
      <c r="MB52" s="354">
        <v>0.75</v>
      </c>
      <c r="MC52" s="175">
        <v>0.55000000000000004</v>
      </c>
      <c r="MD52" s="175">
        <v>0.1</v>
      </c>
      <c r="ME52" s="341">
        <v>0.35</v>
      </c>
      <c r="MF52" s="656"/>
      <c r="MG52" s="177">
        <v>0.8</v>
      </c>
      <c r="MH52" s="177">
        <v>0.6</v>
      </c>
      <c r="MI52" s="177">
        <v>0.1</v>
      </c>
      <c r="MJ52" s="338">
        <v>0.3</v>
      </c>
      <c r="MK52" s="657"/>
      <c r="ML52" s="179">
        <v>1.9</v>
      </c>
      <c r="MM52" s="180">
        <v>2.1</v>
      </c>
    </row>
    <row r="53" spans="1:351" hidden="1" x14ac:dyDescent="0.2">
      <c r="A53" s="654">
        <v>43862</v>
      </c>
      <c r="B53" s="855">
        <v>2</v>
      </c>
      <c r="C53" s="853">
        <v>2020</v>
      </c>
      <c r="D53" s="500"/>
      <c r="E53" s="693"/>
      <c r="F53" s="693"/>
      <c r="G53" s="693"/>
      <c r="H53" s="693"/>
      <c r="I53" s="839"/>
      <c r="J53" s="688"/>
      <c r="K53" s="693"/>
      <c r="L53" s="686"/>
      <c r="M53" s="686"/>
      <c r="N53" s="505">
        <v>1.01810127032099E-3</v>
      </c>
      <c r="O53" s="506">
        <v>1E-3</v>
      </c>
      <c r="P53" s="506">
        <v>5.0000000000000001E-4</v>
      </c>
      <c r="Q53" s="507">
        <v>5.0000000000000001E-4</v>
      </c>
      <c r="R53" s="693"/>
      <c r="S53" s="686"/>
      <c r="T53" s="510">
        <v>0.25</v>
      </c>
      <c r="U53" s="510">
        <v>0.15</v>
      </c>
      <c r="V53" s="572">
        <v>0.6</v>
      </c>
      <c r="W53" s="693"/>
      <c r="X53" s="686"/>
      <c r="Y53" s="511">
        <v>0.25</v>
      </c>
      <c r="Z53" s="511">
        <v>0.15</v>
      </c>
      <c r="AA53" s="512">
        <v>0.6</v>
      </c>
      <c r="AB53" s="511"/>
      <c r="AC53" s="511"/>
      <c r="AD53" s="518"/>
      <c r="AE53" s="519"/>
      <c r="AF53" s="478"/>
      <c r="AG53" s="519"/>
      <c r="AH53" s="519"/>
      <c r="AI53" s="519"/>
      <c r="AJ53" s="519"/>
      <c r="AK53" s="519"/>
      <c r="AL53" s="519"/>
      <c r="AM53" s="516">
        <v>0.91</v>
      </c>
      <c r="AN53" s="517">
        <v>8.9999999999999969E-2</v>
      </c>
      <c r="AO53" s="842"/>
      <c r="AP53" s="648"/>
      <c r="AQ53" s="648"/>
      <c r="AR53" s="648"/>
      <c r="AS53" s="117">
        <v>0.28000000000000003</v>
      </c>
      <c r="AT53" s="117">
        <v>0.12</v>
      </c>
      <c r="AU53" s="118">
        <v>0.12</v>
      </c>
      <c r="AV53" s="657"/>
      <c r="AW53" s="648"/>
      <c r="AX53" s="648"/>
      <c r="AY53" s="648">
        <v>0.22</v>
      </c>
      <c r="AZ53" s="271">
        <v>0.1</v>
      </c>
      <c r="BA53" s="272">
        <v>0.1</v>
      </c>
      <c r="BB53" s="648"/>
      <c r="BC53" s="648"/>
      <c r="BD53" s="648"/>
      <c r="BE53" s="648"/>
      <c r="BF53" s="273">
        <v>5.0000000000000001E-3</v>
      </c>
      <c r="BG53" s="273">
        <v>2.5999999999999999E-3</v>
      </c>
      <c r="BH53" s="273">
        <v>2.3999999999999998E-3</v>
      </c>
      <c r="BI53" s="648"/>
      <c r="BJ53" s="648"/>
      <c r="BK53" s="648"/>
      <c r="BL53" s="769"/>
      <c r="BM53" s="273">
        <v>4.0000000000000001E-3</v>
      </c>
      <c r="BN53" s="273">
        <v>2E-3</v>
      </c>
      <c r="BO53" s="274">
        <v>1E-3</v>
      </c>
      <c r="BP53" s="273" t="s">
        <v>466</v>
      </c>
      <c r="BQ53" s="1021"/>
      <c r="BR53" s="1097">
        <v>0.5</v>
      </c>
      <c r="BS53" s="1021">
        <v>5</v>
      </c>
      <c r="BT53" s="648"/>
      <c r="BU53" s="648"/>
      <c r="BV53" s="648"/>
      <c r="BW53" s="648"/>
      <c r="BX53" s="648"/>
      <c r="BY53" s="276">
        <v>0.04</v>
      </c>
      <c r="BZ53" s="277">
        <v>0.06</v>
      </c>
      <c r="CA53" s="648"/>
      <c r="CB53" s="648"/>
      <c r="CC53" s="648"/>
      <c r="CD53" s="648"/>
      <c r="CE53" s="648"/>
      <c r="CF53" s="648"/>
      <c r="CG53" s="648"/>
      <c r="CH53" s="648"/>
      <c r="CI53" s="648"/>
      <c r="CJ53" s="648"/>
      <c r="CK53" s="699"/>
      <c r="CL53" s="525">
        <v>0.8</v>
      </c>
      <c r="CM53" s="345">
        <v>0.2</v>
      </c>
      <c r="CN53" s="657"/>
      <c r="CO53" s="648"/>
      <c r="CP53" s="648"/>
      <c r="CQ53" s="648"/>
      <c r="CR53" s="295">
        <v>0.8</v>
      </c>
      <c r="CS53" s="295">
        <v>9.5000000000000001E-2</v>
      </c>
      <c r="CT53" s="295">
        <v>0.10499999999999998</v>
      </c>
      <c r="CU53" s="652"/>
      <c r="CV53" s="815"/>
      <c r="CW53" s="816"/>
      <c r="CX53" s="816"/>
      <c r="CY53" s="816"/>
      <c r="CZ53" s="987">
        <v>0.99099999999999999</v>
      </c>
      <c r="DA53" s="1003">
        <v>8.9999999999999993E-3</v>
      </c>
      <c r="DB53" s="836"/>
      <c r="DC53" s="963"/>
      <c r="DD53" s="961">
        <v>0</v>
      </c>
      <c r="DE53" s="348" t="s">
        <v>466</v>
      </c>
      <c r="DF53" s="348">
        <v>1500000</v>
      </c>
      <c r="DG53" s="348">
        <v>-500000</v>
      </c>
      <c r="DH53" s="559">
        <v>0</v>
      </c>
      <c r="DI53" s="963"/>
      <c r="DJ53" s="961">
        <v>4201000</v>
      </c>
      <c r="DK53" s="300" t="s">
        <v>466</v>
      </c>
      <c r="DL53" s="300">
        <v>0.4</v>
      </c>
      <c r="DM53" s="300">
        <v>-0.2</v>
      </c>
      <c r="DN53" s="546">
        <v>-0.2</v>
      </c>
      <c r="DO53" s="648"/>
      <c r="DP53" s="648"/>
      <c r="DQ53" s="648"/>
      <c r="DR53" s="648"/>
      <c r="DS53" s="648"/>
      <c r="DT53" s="259">
        <v>0.15</v>
      </c>
      <c r="DU53" s="259">
        <v>-0.2</v>
      </c>
      <c r="DV53" s="259">
        <v>-0.1</v>
      </c>
      <c r="DW53" s="296">
        <v>-0.1</v>
      </c>
      <c r="DX53" s="259">
        <v>-0.05</v>
      </c>
      <c r="DY53" s="259">
        <v>-0.05</v>
      </c>
      <c r="DZ53" s="648"/>
      <c r="EA53" s="648"/>
      <c r="EB53" s="648"/>
      <c r="EC53" s="298">
        <v>0.9</v>
      </c>
      <c r="ED53" s="298">
        <v>219.1</v>
      </c>
      <c r="EE53" s="648"/>
      <c r="EF53" s="648"/>
      <c r="EG53" s="648"/>
      <c r="EH53" s="568">
        <v>1E-3</v>
      </c>
      <c r="EI53" s="568">
        <v>4.9000000000000002E-2</v>
      </c>
      <c r="EJ53" s="287">
        <v>0.95</v>
      </c>
      <c r="EK53" s="648"/>
      <c r="EL53" s="300">
        <v>0.05</v>
      </c>
      <c r="EM53" s="301">
        <v>0.95</v>
      </c>
      <c r="EN53" s="816"/>
      <c r="EO53" s="1007">
        <v>8.9999999999999993E-3</v>
      </c>
      <c r="EP53" s="1007">
        <v>4.1000000000000002E-2</v>
      </c>
      <c r="EQ53" s="1041">
        <v>0.95</v>
      </c>
      <c r="ER53" s="1007"/>
      <c r="ES53" s="648"/>
      <c r="ET53" s="236">
        <v>0.78</v>
      </c>
      <c r="EU53" s="236">
        <v>0.08</v>
      </c>
      <c r="EV53" s="236">
        <v>0.04</v>
      </c>
      <c r="EW53" s="236">
        <v>0.1</v>
      </c>
      <c r="EX53" s="528"/>
      <c r="EY53" s="528"/>
      <c r="EZ53" s="528"/>
      <c r="FA53" s="528"/>
      <c r="FB53" s="528"/>
      <c r="FC53" s="648"/>
      <c r="FD53" s="307">
        <v>0.77</v>
      </c>
      <c r="FE53" s="308">
        <v>0.04</v>
      </c>
      <c r="FF53" s="308">
        <v>6.4000000000000001E-2</v>
      </c>
      <c r="FG53" s="308">
        <v>0.126</v>
      </c>
      <c r="FH53" s="530"/>
      <c r="FI53" s="530"/>
      <c r="FJ53" s="530"/>
      <c r="FK53" s="307">
        <v>0.65</v>
      </c>
      <c r="FL53" s="308">
        <v>0.1</v>
      </c>
      <c r="FM53" s="308">
        <v>0.124</v>
      </c>
      <c r="FN53" s="308">
        <v>0.126</v>
      </c>
      <c r="FO53" s="648"/>
      <c r="FP53" s="303">
        <v>0.63300000000000001</v>
      </c>
      <c r="FQ53" s="303">
        <v>9.6000000000000002E-2</v>
      </c>
      <c r="FR53" s="303">
        <v>0.11799999999999999</v>
      </c>
      <c r="FS53" s="303">
        <v>0.153</v>
      </c>
      <c r="FT53" s="648"/>
      <c r="FU53" s="303">
        <v>0.6</v>
      </c>
      <c r="FV53" s="303">
        <v>0.1</v>
      </c>
      <c r="FW53" s="303">
        <v>0.2</v>
      </c>
      <c r="FX53" s="236">
        <v>0.1</v>
      </c>
      <c r="FY53" s="528"/>
      <c r="FZ53" s="236">
        <v>0.64900000000000002</v>
      </c>
      <c r="GA53" s="303">
        <v>7.0000000000000007E-2</v>
      </c>
      <c r="GB53" s="303">
        <v>6.0999999999999999E-2</v>
      </c>
      <c r="GC53" s="303">
        <v>0.22</v>
      </c>
      <c r="GD53" s="528"/>
      <c r="GE53" s="303">
        <v>0.625</v>
      </c>
      <c r="GF53" s="303">
        <v>0.125</v>
      </c>
      <c r="GG53" s="303">
        <v>0.125</v>
      </c>
      <c r="GH53" s="303">
        <v>0.125</v>
      </c>
      <c r="GI53" s="528"/>
      <c r="GJ53" s="648"/>
      <c r="GK53" s="648"/>
      <c r="GL53" s="648"/>
      <c r="GM53" s="310">
        <v>0.9</v>
      </c>
      <c r="GN53" s="310">
        <v>0.1</v>
      </c>
      <c r="GO53" s="648"/>
      <c r="GP53" s="648"/>
      <c r="GQ53" s="648"/>
      <c r="GR53" s="803"/>
      <c r="GS53" s="804"/>
      <c r="GT53" s="816"/>
      <c r="GU53" s="651"/>
      <c r="GV53" s="651"/>
      <c r="GW53" s="324" t="s">
        <v>466</v>
      </c>
      <c r="GX53" s="528">
        <v>0.75</v>
      </c>
      <c r="GY53" s="531">
        <v>0.25</v>
      </c>
      <c r="GZ53" s="815"/>
      <c r="HA53" s="816"/>
      <c r="HB53" s="816"/>
      <c r="HC53" s="530">
        <v>0.4</v>
      </c>
      <c r="HD53" s="530">
        <v>0.6</v>
      </c>
      <c r="HE53" s="533"/>
      <c r="HF53" s="533"/>
      <c r="HG53" s="530" t="s">
        <v>466</v>
      </c>
      <c r="HH53" s="533"/>
      <c r="HI53" s="537" t="s">
        <v>466</v>
      </c>
      <c r="HJ53" s="815"/>
      <c r="HK53" s="816"/>
      <c r="HL53" s="816"/>
      <c r="HM53" s="535"/>
      <c r="HN53" s="535"/>
      <c r="HO53" s="624" t="s">
        <v>466</v>
      </c>
      <c r="HP53" s="528">
        <v>0.19583006</v>
      </c>
      <c r="HQ53" s="528">
        <v>0.80416993999999997</v>
      </c>
      <c r="HR53" s="565" t="s">
        <v>466</v>
      </c>
      <c r="HS53" s="733" t="s">
        <v>466</v>
      </c>
      <c r="HT53" s="733" t="s">
        <v>466</v>
      </c>
      <c r="HU53" s="622">
        <v>0.1018</v>
      </c>
      <c r="HV53" s="622">
        <v>0.8982</v>
      </c>
      <c r="HW53" s="566" t="s">
        <v>466</v>
      </c>
      <c r="HX53" s="564" t="s">
        <v>466</v>
      </c>
      <c r="HY53" s="564" t="s">
        <v>466</v>
      </c>
      <c r="HZ53" s="624">
        <v>4.119999999999998E-2</v>
      </c>
      <c r="IA53" s="867">
        <v>0.95879999999999999</v>
      </c>
      <c r="IB53" s="565" t="s">
        <v>466</v>
      </c>
      <c r="IC53" s="733" t="s">
        <v>466</v>
      </c>
      <c r="ID53" s="733" t="s">
        <v>466</v>
      </c>
      <c r="IE53" s="530">
        <v>0.03</v>
      </c>
      <c r="IF53" s="537">
        <v>0.97</v>
      </c>
      <c r="IG53" s="566" t="s">
        <v>466</v>
      </c>
      <c r="IH53" s="564" t="s">
        <v>466</v>
      </c>
      <c r="II53" s="564" t="s">
        <v>466</v>
      </c>
      <c r="IJ53" s="624">
        <v>5.0999999999999997E-2</v>
      </c>
      <c r="IK53" s="624">
        <v>0.94899999999999995</v>
      </c>
      <c r="IL53" s="566" t="s">
        <v>466</v>
      </c>
      <c r="IM53" s="564" t="s">
        <v>466</v>
      </c>
      <c r="IN53" s="564" t="s">
        <v>466</v>
      </c>
      <c r="IO53" s="624">
        <v>7.1800000000000003E-2</v>
      </c>
      <c r="IP53" s="528">
        <v>0.92820000000000003</v>
      </c>
      <c r="IQ53" s="565" t="s">
        <v>466</v>
      </c>
      <c r="IR53" s="733" t="s">
        <v>466</v>
      </c>
      <c r="IS53" s="733" t="s">
        <v>466</v>
      </c>
      <c r="IT53" s="562" t="s">
        <v>466</v>
      </c>
      <c r="IU53" s="733" t="s">
        <v>466</v>
      </c>
      <c r="IV53" s="733" t="s">
        <v>466</v>
      </c>
      <c r="IW53" s="530">
        <v>0.03</v>
      </c>
      <c r="IX53" s="530">
        <v>0.97</v>
      </c>
      <c r="IY53" s="566" t="s">
        <v>466</v>
      </c>
      <c r="IZ53" s="564" t="s">
        <v>466</v>
      </c>
      <c r="JA53" s="564" t="s">
        <v>466</v>
      </c>
      <c r="JB53" s="528">
        <v>0.04</v>
      </c>
      <c r="JC53" s="531">
        <v>0.96</v>
      </c>
      <c r="JD53" s="528"/>
      <c r="JE53" s="528"/>
      <c r="JF53" s="528"/>
      <c r="JG53" s="528"/>
      <c r="JH53" s="528"/>
      <c r="JI53" s="648"/>
      <c r="JJ53" s="326">
        <v>3</v>
      </c>
      <c r="JK53" s="326">
        <v>3</v>
      </c>
      <c r="JL53" s="326">
        <v>2</v>
      </c>
      <c r="JM53" s="648"/>
      <c r="JN53" s="329">
        <v>0.04</v>
      </c>
      <c r="JO53" s="329">
        <v>0.04</v>
      </c>
      <c r="JP53" s="648"/>
      <c r="JQ53" s="330">
        <v>0.8</v>
      </c>
      <c r="JR53" s="760">
        <v>0.2</v>
      </c>
      <c r="JS53" s="656"/>
      <c r="JT53" s="938"/>
      <c r="JU53" s="913">
        <v>168490.18807181047</v>
      </c>
      <c r="JV53" s="694"/>
      <c r="JW53" s="939"/>
      <c r="JX53" s="940">
        <v>4700555.1242966661</v>
      </c>
      <c r="JY53" s="329">
        <v>1.1000000000000001</v>
      </c>
      <c r="JZ53" s="329">
        <v>0.1</v>
      </c>
      <c r="KA53" s="329">
        <v>-6.1</v>
      </c>
      <c r="KB53" s="331">
        <v>-0.1</v>
      </c>
      <c r="KC53" s="334"/>
      <c r="KD53" s="927">
        <v>0.72478991596638653</v>
      </c>
      <c r="KE53" s="330">
        <v>0.3252100840336134</v>
      </c>
      <c r="KF53" s="330">
        <v>0.05</v>
      </c>
      <c r="KG53" s="333">
        <v>0.62478991596638656</v>
      </c>
      <c r="KH53" s="335"/>
      <c r="KI53" s="957">
        <v>0.74619999999999997</v>
      </c>
      <c r="KJ53" s="329">
        <v>0.30379999999999996</v>
      </c>
      <c r="KK53" s="329">
        <v>0.05</v>
      </c>
      <c r="KL53" s="331">
        <v>0.6462</v>
      </c>
      <c r="KM53" s="721"/>
      <c r="KN53" s="773"/>
      <c r="KO53" s="947">
        <v>15440</v>
      </c>
      <c r="KP53" s="721"/>
      <c r="KQ53" s="773"/>
      <c r="KR53" s="951">
        <v>7897</v>
      </c>
      <c r="KS53" s="334">
        <v>0.05</v>
      </c>
      <c r="KT53" s="334">
        <v>0.05</v>
      </c>
      <c r="KU53" s="334">
        <v>0.05</v>
      </c>
      <c r="KV53" s="334">
        <v>-0.05</v>
      </c>
      <c r="KW53" s="334">
        <v>-0.05</v>
      </c>
      <c r="KX53" s="542">
        <v>-0.05</v>
      </c>
      <c r="KY53" s="539"/>
      <c r="KZ53" s="954">
        <v>0.55541902663903875</v>
      </c>
      <c r="LA53" s="335">
        <v>0.34458097336096127</v>
      </c>
      <c r="LB53" s="335">
        <v>0.05</v>
      </c>
      <c r="LC53" s="335">
        <v>0.1</v>
      </c>
      <c r="LD53" s="335">
        <v>0.05</v>
      </c>
      <c r="LE53" s="336">
        <v>0.45541902663903877</v>
      </c>
      <c r="LF53" s="541"/>
      <c r="LG53" s="334">
        <v>0.86</v>
      </c>
      <c r="LH53" s="542">
        <v>0.14000000000000001</v>
      </c>
      <c r="LI53" s="648"/>
      <c r="LJ53" s="171">
        <v>6</v>
      </c>
      <c r="LK53" s="171">
        <v>2</v>
      </c>
      <c r="LL53" s="172">
        <v>8</v>
      </c>
      <c r="LM53" s="648"/>
      <c r="LN53" s="175">
        <v>0.8</v>
      </c>
      <c r="LO53" s="341">
        <v>0.2</v>
      </c>
      <c r="LP53" s="816"/>
      <c r="LQ53" s="978">
        <v>0.6</v>
      </c>
      <c r="LR53" s="978">
        <v>0.25</v>
      </c>
      <c r="LS53" s="1003">
        <v>0.15</v>
      </c>
      <c r="LT53" s="648"/>
      <c r="LU53" s="259">
        <v>-0.1</v>
      </c>
      <c r="LV53" s="259">
        <v>-0.1</v>
      </c>
      <c r="LW53" s="259">
        <v>-0.1</v>
      </c>
      <c r="LX53" s="632"/>
      <c r="LY53" s="633">
        <v>192193.33334000001</v>
      </c>
      <c r="LZ53" s="551">
        <v>425766.66665999999</v>
      </c>
      <c r="MA53" s="656"/>
      <c r="MB53" s="354">
        <v>0.75</v>
      </c>
      <c r="MC53" s="175">
        <v>0.55000000000000004</v>
      </c>
      <c r="MD53" s="175">
        <v>0.1</v>
      </c>
      <c r="ME53" s="341">
        <v>0.35</v>
      </c>
      <c r="MF53" s="656"/>
      <c r="MG53" s="177">
        <v>0.8</v>
      </c>
      <c r="MH53" s="177">
        <v>0.6</v>
      </c>
      <c r="MI53" s="177">
        <v>0.1</v>
      </c>
      <c r="MJ53" s="338">
        <v>0.3</v>
      </c>
      <c r="MK53" s="657"/>
      <c r="ML53" s="179">
        <v>1.9</v>
      </c>
      <c r="MM53" s="180">
        <v>2.1</v>
      </c>
    </row>
    <row r="54" spans="1:351" ht="13.5" hidden="1" thickBot="1" x14ac:dyDescent="0.25">
      <c r="A54" s="655">
        <v>43891</v>
      </c>
      <c r="B54" s="856">
        <v>3</v>
      </c>
      <c r="C54" s="1066">
        <v>2020</v>
      </c>
      <c r="D54" s="835"/>
      <c r="E54" s="696"/>
      <c r="F54" s="696"/>
      <c r="G54" s="696"/>
      <c r="H54" s="696"/>
      <c r="I54" s="840"/>
      <c r="J54" s="689"/>
      <c r="K54" s="696"/>
      <c r="L54" s="690"/>
      <c r="M54" s="690"/>
      <c r="N54" s="576">
        <v>1.01810127032099E-3</v>
      </c>
      <c r="O54" s="577">
        <v>1E-3</v>
      </c>
      <c r="P54" s="577">
        <v>5.0000000000000001E-4</v>
      </c>
      <c r="Q54" s="637">
        <v>5.0000000000000001E-4</v>
      </c>
      <c r="R54" s="696"/>
      <c r="S54" s="690"/>
      <c r="T54" s="580">
        <v>0.25</v>
      </c>
      <c r="U54" s="580">
        <v>0.15</v>
      </c>
      <c r="V54" s="585">
        <v>0.6</v>
      </c>
      <c r="W54" s="696"/>
      <c r="X54" s="690"/>
      <c r="Y54" s="581">
        <v>0.25</v>
      </c>
      <c r="Z54" s="581">
        <v>0.15</v>
      </c>
      <c r="AA54" s="582">
        <v>0.6</v>
      </c>
      <c r="AB54" s="581"/>
      <c r="AC54" s="581"/>
      <c r="AD54" s="689"/>
      <c r="AE54" s="696"/>
      <c r="AF54" s="684" t="s">
        <v>466</v>
      </c>
      <c r="AG54" s="696"/>
      <c r="AH54" s="696"/>
      <c r="AI54" s="684" t="s">
        <v>466</v>
      </c>
      <c r="AJ54" s="696"/>
      <c r="AK54" s="696"/>
      <c r="AL54" s="684" t="s">
        <v>466</v>
      </c>
      <c r="AM54" s="580">
        <v>1</v>
      </c>
      <c r="AN54" s="585">
        <v>0</v>
      </c>
      <c r="AO54" s="843"/>
      <c r="AP54" s="771"/>
      <c r="AQ54" s="771"/>
      <c r="AR54" s="771"/>
      <c r="AS54" s="1050">
        <v>0.28000000000000003</v>
      </c>
      <c r="AT54" s="1050">
        <v>0.12</v>
      </c>
      <c r="AU54" s="1051">
        <v>0.12</v>
      </c>
      <c r="AV54" s="770"/>
      <c r="AW54" s="771"/>
      <c r="AX54" s="771"/>
      <c r="AY54" s="771">
        <v>0.22</v>
      </c>
      <c r="AZ54" s="113">
        <v>0.1</v>
      </c>
      <c r="BA54" s="114">
        <v>0.1</v>
      </c>
      <c r="BB54" s="771"/>
      <c r="BC54" s="771"/>
      <c r="BD54" s="771"/>
      <c r="BE54" s="771"/>
      <c r="BF54" s="392">
        <v>5.0000000000000001E-3</v>
      </c>
      <c r="BG54" s="392">
        <v>2.5999999999999999E-3</v>
      </c>
      <c r="BH54" s="392">
        <v>2.3999999999999998E-3</v>
      </c>
      <c r="BI54" s="771"/>
      <c r="BJ54" s="771"/>
      <c r="BK54" s="771"/>
      <c r="BL54" s="772"/>
      <c r="BM54" s="115">
        <v>4.0000000000000001E-3</v>
      </c>
      <c r="BN54" s="115">
        <v>2E-3</v>
      </c>
      <c r="BO54" s="390">
        <v>1E-3</v>
      </c>
      <c r="BP54" s="1067" t="s">
        <v>466</v>
      </c>
      <c r="BQ54" s="1024"/>
      <c r="BR54" s="1094">
        <v>0.5</v>
      </c>
      <c r="BS54" s="880">
        <v>5</v>
      </c>
      <c r="BT54" s="771"/>
      <c r="BU54" s="771"/>
      <c r="BV54" s="771"/>
      <c r="BW54" s="771"/>
      <c r="BX54" s="771"/>
      <c r="BY54" s="392">
        <v>0.04</v>
      </c>
      <c r="BZ54" s="393">
        <v>0.06</v>
      </c>
      <c r="CA54" s="771"/>
      <c r="CB54" s="771"/>
      <c r="CC54" s="771"/>
      <c r="CD54" s="771"/>
      <c r="CE54" s="771"/>
      <c r="CF54" s="771"/>
      <c r="CG54" s="771"/>
      <c r="CH54" s="771"/>
      <c r="CI54" s="771"/>
      <c r="CJ54" s="771"/>
      <c r="CK54" s="845"/>
      <c r="CL54" s="595">
        <v>0.8</v>
      </c>
      <c r="CM54" s="397">
        <v>0.2</v>
      </c>
      <c r="CN54" s="770"/>
      <c r="CO54" s="771"/>
      <c r="CP54" s="771"/>
      <c r="CQ54" s="771"/>
      <c r="CR54" s="394">
        <v>0.9</v>
      </c>
      <c r="CS54" s="394">
        <v>9.5000000000000001E-2</v>
      </c>
      <c r="CT54" s="394">
        <v>5.0000000000000044E-3</v>
      </c>
      <c r="CU54" s="847"/>
      <c r="CV54" s="817"/>
      <c r="CW54" s="818"/>
      <c r="CX54" s="818"/>
      <c r="CY54" s="818"/>
      <c r="CZ54" s="989">
        <v>0.99099999999999999</v>
      </c>
      <c r="DA54" s="1004">
        <v>8.9999999999999993E-3</v>
      </c>
      <c r="DB54" s="837"/>
      <c r="DC54" s="964"/>
      <c r="DD54" s="962">
        <v>0</v>
      </c>
      <c r="DE54" s="400" t="s">
        <v>466</v>
      </c>
      <c r="DF54" s="400">
        <v>1500000</v>
      </c>
      <c r="DG54" s="400">
        <v>-500000</v>
      </c>
      <c r="DH54" s="638">
        <v>0</v>
      </c>
      <c r="DI54" s="964"/>
      <c r="DJ54" s="962">
        <v>4807000</v>
      </c>
      <c r="DK54" s="403" t="s">
        <v>466</v>
      </c>
      <c r="DL54" s="403">
        <v>0.4</v>
      </c>
      <c r="DM54" s="403">
        <v>-0.2</v>
      </c>
      <c r="DN54" s="848">
        <v>-0.2</v>
      </c>
      <c r="DO54" s="771"/>
      <c r="DP54" s="771"/>
      <c r="DQ54" s="771"/>
      <c r="DR54" s="771"/>
      <c r="DS54" s="771"/>
      <c r="DT54" s="596">
        <v>0.15</v>
      </c>
      <c r="DU54" s="596">
        <v>-0.2</v>
      </c>
      <c r="DV54" s="596">
        <v>-0.1</v>
      </c>
      <c r="DW54" s="406">
        <v>-0.1</v>
      </c>
      <c r="DX54" s="596">
        <v>-0.05</v>
      </c>
      <c r="DY54" s="596">
        <v>-0.05</v>
      </c>
      <c r="DZ54" s="771"/>
      <c r="EA54" s="771"/>
      <c r="EB54" s="771"/>
      <c r="EC54" s="408">
        <v>0.9</v>
      </c>
      <c r="ED54" s="298">
        <v>219.1</v>
      </c>
      <c r="EE54" s="771"/>
      <c r="EF54" s="771"/>
      <c r="EG54" s="771"/>
      <c r="EH54" s="593">
        <v>1E-3</v>
      </c>
      <c r="EI54" s="593">
        <v>4.9000000000000002E-2</v>
      </c>
      <c r="EJ54" s="409">
        <v>0.95</v>
      </c>
      <c r="EK54" s="771"/>
      <c r="EL54" s="403">
        <v>0.05</v>
      </c>
      <c r="EM54" s="411">
        <v>0.95</v>
      </c>
      <c r="EN54" s="818"/>
      <c r="EO54" s="1043">
        <v>8.9999999999999993E-3</v>
      </c>
      <c r="EP54" s="1043">
        <v>4.1000000000000002E-2</v>
      </c>
      <c r="EQ54" s="1044">
        <v>0.95</v>
      </c>
      <c r="ER54" s="1043"/>
      <c r="ES54" s="771"/>
      <c r="ET54" s="413">
        <v>0.78</v>
      </c>
      <c r="EU54" s="413">
        <v>0.08</v>
      </c>
      <c r="EV54" s="413">
        <v>0.04</v>
      </c>
      <c r="EW54" s="413">
        <v>0.1</v>
      </c>
      <c r="EX54" s="599"/>
      <c r="EY54" s="599"/>
      <c r="EZ54" s="599"/>
      <c r="FA54" s="599"/>
      <c r="FB54" s="599"/>
      <c r="FC54" s="771"/>
      <c r="FD54" s="416">
        <v>0.77</v>
      </c>
      <c r="FE54" s="417">
        <v>0.04</v>
      </c>
      <c r="FF54" s="417">
        <v>6.4000000000000001E-2</v>
      </c>
      <c r="FG54" s="417">
        <v>0.126</v>
      </c>
      <c r="FH54" s="601"/>
      <c r="FI54" s="601"/>
      <c r="FJ54" s="601"/>
      <c r="FK54" s="416">
        <v>0.65</v>
      </c>
      <c r="FL54" s="417">
        <v>0.1</v>
      </c>
      <c r="FM54" s="417">
        <v>0.124</v>
      </c>
      <c r="FN54" s="417">
        <v>0.126</v>
      </c>
      <c r="FO54" s="771"/>
      <c r="FP54" s="418">
        <v>0.63300000000000001</v>
      </c>
      <c r="FQ54" s="418">
        <v>9.6000000000000002E-2</v>
      </c>
      <c r="FR54" s="418">
        <v>0.11799999999999999</v>
      </c>
      <c r="FS54" s="418">
        <v>0.153</v>
      </c>
      <c r="FT54" s="771"/>
      <c r="FU54" s="418">
        <v>0.6</v>
      </c>
      <c r="FV54" s="418">
        <v>0.1</v>
      </c>
      <c r="FW54" s="418">
        <v>0.2</v>
      </c>
      <c r="FX54" s="413">
        <v>0.1</v>
      </c>
      <c r="FY54" s="599"/>
      <c r="FZ54" s="413">
        <v>0.64900000000000002</v>
      </c>
      <c r="GA54" s="418">
        <v>7.0000000000000007E-2</v>
      </c>
      <c r="GB54" s="418">
        <v>6.0999999999999999E-2</v>
      </c>
      <c r="GC54" s="418">
        <v>0.22</v>
      </c>
      <c r="GD54" s="599"/>
      <c r="GE54" s="418">
        <v>0.625</v>
      </c>
      <c r="GF54" s="418">
        <v>0.125</v>
      </c>
      <c r="GG54" s="418">
        <v>0.125</v>
      </c>
      <c r="GH54" s="418">
        <v>0.125</v>
      </c>
      <c r="GI54" s="599"/>
      <c r="GJ54" s="771"/>
      <c r="GK54" s="771"/>
      <c r="GL54" s="771"/>
      <c r="GM54" s="420">
        <v>0.9</v>
      </c>
      <c r="GN54" s="420">
        <v>0.1</v>
      </c>
      <c r="GO54" s="771"/>
      <c r="GP54" s="771"/>
      <c r="GQ54" s="771"/>
      <c r="GR54" s="808"/>
      <c r="GS54" s="809"/>
      <c r="GT54" s="818"/>
      <c r="GU54" s="778"/>
      <c r="GV54" s="778"/>
      <c r="GW54" s="414" t="s">
        <v>466</v>
      </c>
      <c r="GX54" s="599">
        <v>0.75</v>
      </c>
      <c r="GY54" s="602">
        <v>0.25</v>
      </c>
      <c r="GZ54" s="817"/>
      <c r="HA54" s="818"/>
      <c r="HB54" s="818"/>
      <c r="HC54" s="601">
        <v>0.4</v>
      </c>
      <c r="HD54" s="601">
        <v>0.6</v>
      </c>
      <c r="HE54" s="604"/>
      <c r="HF54" s="604"/>
      <c r="HG54" s="601" t="s">
        <v>466</v>
      </c>
      <c r="HH54" s="604"/>
      <c r="HI54" s="608" t="s">
        <v>466</v>
      </c>
      <c r="HJ54" s="817"/>
      <c r="HK54" s="818"/>
      <c r="HL54" s="818"/>
      <c r="HM54" s="607"/>
      <c r="HN54" s="607"/>
      <c r="HO54" s="640" t="s">
        <v>466</v>
      </c>
      <c r="HP54" s="599">
        <v>0.19999639999999999</v>
      </c>
      <c r="HQ54" s="599">
        <v>0.80000360000000004</v>
      </c>
      <c r="HR54" s="425" t="s">
        <v>466</v>
      </c>
      <c r="HS54" s="862" t="s">
        <v>466</v>
      </c>
      <c r="HT54" s="862" t="s">
        <v>466</v>
      </c>
      <c r="HU54" s="639">
        <v>0.1</v>
      </c>
      <c r="HV54" s="639">
        <v>0.9</v>
      </c>
      <c r="HW54" s="427" t="s">
        <v>466</v>
      </c>
      <c r="HX54" s="775" t="s">
        <v>466</v>
      </c>
      <c r="HY54" s="775" t="s">
        <v>466</v>
      </c>
      <c r="HZ54" s="640">
        <v>4.0399999999999978E-2</v>
      </c>
      <c r="IA54" s="868">
        <v>0.95960000000000001</v>
      </c>
      <c r="IB54" s="425" t="s">
        <v>466</v>
      </c>
      <c r="IC54" s="862" t="s">
        <v>466</v>
      </c>
      <c r="ID54" s="862" t="s">
        <v>466</v>
      </c>
      <c r="IE54" s="601">
        <v>0.03</v>
      </c>
      <c r="IF54" s="608">
        <v>0.97</v>
      </c>
      <c r="IG54" s="427" t="s">
        <v>466</v>
      </c>
      <c r="IH54" s="775" t="s">
        <v>466</v>
      </c>
      <c r="II54" s="775" t="s">
        <v>466</v>
      </c>
      <c r="IJ54" s="640">
        <v>5.0099999999999999E-2</v>
      </c>
      <c r="IK54" s="640">
        <v>0.94989999999999997</v>
      </c>
      <c r="IL54" s="427" t="s">
        <v>466</v>
      </c>
      <c r="IM54" s="775" t="s">
        <v>466</v>
      </c>
      <c r="IN54" s="775" t="s">
        <v>466</v>
      </c>
      <c r="IO54" s="640">
        <v>7.0000000000000007E-2</v>
      </c>
      <c r="IP54" s="599">
        <v>0.93</v>
      </c>
      <c r="IQ54" s="425" t="s">
        <v>466</v>
      </c>
      <c r="IR54" s="862" t="s">
        <v>466</v>
      </c>
      <c r="IS54" s="862" t="s">
        <v>466</v>
      </c>
      <c r="IT54" s="426" t="s">
        <v>466</v>
      </c>
      <c r="IU54" s="862" t="s">
        <v>466</v>
      </c>
      <c r="IV54" s="862" t="s">
        <v>466</v>
      </c>
      <c r="IW54" s="601">
        <v>0.03</v>
      </c>
      <c r="IX54" s="601">
        <v>0.97</v>
      </c>
      <c r="IY54" s="427" t="s">
        <v>466</v>
      </c>
      <c r="IZ54" s="775" t="s">
        <v>466</v>
      </c>
      <c r="JA54" s="775" t="s">
        <v>466</v>
      </c>
      <c r="JB54" s="599">
        <v>0.04</v>
      </c>
      <c r="JC54" s="602">
        <v>0.96</v>
      </c>
      <c r="JD54" s="599"/>
      <c r="JE54" s="599"/>
      <c r="JF54" s="599"/>
      <c r="JG54" s="599"/>
      <c r="JH54" s="599"/>
      <c r="JI54" s="771"/>
      <c r="JJ54" s="430">
        <v>3</v>
      </c>
      <c r="JK54" s="430">
        <v>3</v>
      </c>
      <c r="JL54" s="430">
        <v>2</v>
      </c>
      <c r="JM54" s="771"/>
      <c r="JN54" s="433">
        <v>0.04</v>
      </c>
      <c r="JO54" s="433">
        <v>0.04</v>
      </c>
      <c r="JP54" s="771"/>
      <c r="JQ54" s="435">
        <v>0.8</v>
      </c>
      <c r="JR54" s="1068">
        <v>0.2</v>
      </c>
      <c r="JS54" s="1069"/>
      <c r="JT54" s="941"/>
      <c r="JU54" s="942">
        <v>180333.82579914242</v>
      </c>
      <c r="JV54" s="1090"/>
      <c r="JW54" s="943"/>
      <c r="JX54" s="944">
        <v>5120784.8381499993</v>
      </c>
      <c r="JY54" s="433">
        <v>1.1000000000000001</v>
      </c>
      <c r="JZ54" s="433">
        <v>0.1</v>
      </c>
      <c r="KA54" s="329">
        <v>-6.1</v>
      </c>
      <c r="KB54" s="436">
        <v>-0.1</v>
      </c>
      <c r="KC54" s="439"/>
      <c r="KD54" s="945">
        <v>0.72527935905545016</v>
      </c>
      <c r="KE54" s="435">
        <v>0.32472064094454978</v>
      </c>
      <c r="KF54" s="435">
        <v>0.05</v>
      </c>
      <c r="KG54" s="438">
        <v>0.62527935905545018</v>
      </c>
      <c r="KH54" s="440"/>
      <c r="KI54" s="958">
        <v>0.71208000000000005</v>
      </c>
      <c r="KJ54" s="433">
        <v>0.33791999999999989</v>
      </c>
      <c r="KK54" s="433">
        <v>0.05</v>
      </c>
      <c r="KL54" s="436">
        <v>0.61208000000000007</v>
      </c>
      <c r="KM54" s="1117"/>
      <c r="KN54" s="948"/>
      <c r="KO54" s="949">
        <v>17140</v>
      </c>
      <c r="KP54" s="1117"/>
      <c r="KQ54" s="948"/>
      <c r="KR54" s="952">
        <v>8639</v>
      </c>
      <c r="KS54" s="439">
        <v>0.05</v>
      </c>
      <c r="KT54" s="439">
        <v>0.05</v>
      </c>
      <c r="KU54" s="439">
        <v>0.05</v>
      </c>
      <c r="KV54" s="439">
        <v>-0.05</v>
      </c>
      <c r="KW54" s="439">
        <v>-0.05</v>
      </c>
      <c r="KX54" s="612">
        <v>-0.05</v>
      </c>
      <c r="KY54" s="610"/>
      <c r="KZ54" s="955">
        <v>0.54996623150787138</v>
      </c>
      <c r="LA54" s="440">
        <v>0.35003376849212864</v>
      </c>
      <c r="LB54" s="440">
        <v>0.05</v>
      </c>
      <c r="LC54" s="440">
        <v>0.1</v>
      </c>
      <c r="LD54" s="440">
        <v>0.05</v>
      </c>
      <c r="LE54" s="441">
        <v>0.44996623150787141</v>
      </c>
      <c r="LF54" s="611"/>
      <c r="LG54" s="439">
        <v>0.86</v>
      </c>
      <c r="LH54" s="612">
        <v>0.14000000000000001</v>
      </c>
      <c r="LI54" s="771"/>
      <c r="LJ54" s="139">
        <v>6</v>
      </c>
      <c r="LK54" s="139">
        <v>2</v>
      </c>
      <c r="LL54" s="140">
        <v>8</v>
      </c>
      <c r="LM54" s="771"/>
      <c r="LN54" s="145">
        <v>0.8</v>
      </c>
      <c r="LO54" s="442">
        <v>0.2</v>
      </c>
      <c r="LP54" s="818"/>
      <c r="LQ54" s="983">
        <v>0.6</v>
      </c>
      <c r="LR54" s="983">
        <v>0.25</v>
      </c>
      <c r="LS54" s="1004">
        <v>0.15</v>
      </c>
      <c r="LT54" s="771"/>
      <c r="LU54" s="644">
        <v>-0.1</v>
      </c>
      <c r="LV54" s="644">
        <v>-0.1</v>
      </c>
      <c r="LW54" s="644">
        <v>-0.1</v>
      </c>
      <c r="LX54" s="642"/>
      <c r="LY54" s="1070">
        <v>202160</v>
      </c>
      <c r="LZ54" s="643">
        <v>415800</v>
      </c>
      <c r="MA54" s="1069"/>
      <c r="MB54" s="644">
        <v>0.75</v>
      </c>
      <c r="MC54" s="145">
        <v>0.55000000000000004</v>
      </c>
      <c r="MD54" s="145">
        <v>0.1</v>
      </c>
      <c r="ME54" s="442">
        <v>0.35</v>
      </c>
      <c r="MF54" s="1069"/>
      <c r="MG54" s="147">
        <v>0.8</v>
      </c>
      <c r="MH54" s="147">
        <v>0.6</v>
      </c>
      <c r="MI54" s="147">
        <v>0.1</v>
      </c>
      <c r="MJ54" s="443">
        <v>0.3</v>
      </c>
      <c r="MK54" s="770"/>
      <c r="ML54" s="149">
        <v>1.9</v>
      </c>
      <c r="MM54" s="150">
        <v>2.1</v>
      </c>
    </row>
    <row r="55" spans="1:351" hidden="1" x14ac:dyDescent="0.2">
      <c r="A55" s="654">
        <v>43922</v>
      </c>
      <c r="B55" s="855">
        <v>4</v>
      </c>
      <c r="C55" s="853">
        <v>2020</v>
      </c>
      <c r="D55" s="500"/>
      <c r="L55" s="646"/>
      <c r="M55" s="646"/>
      <c r="N55" s="646"/>
      <c r="S55" s="646"/>
      <c r="X55" s="646"/>
      <c r="AS55" s="117">
        <v>0.28000000000000003</v>
      </c>
      <c r="AT55" s="117">
        <v>0.12</v>
      </c>
      <c r="AU55" s="118">
        <v>0.12</v>
      </c>
      <c r="AV55" s="648"/>
      <c r="AY55" s="648">
        <v>0.22</v>
      </c>
      <c r="AZ55" s="271">
        <v>0.1</v>
      </c>
      <c r="BA55" s="272">
        <v>0.1</v>
      </c>
      <c r="BF55" s="273">
        <v>5.0000000000000001E-3</v>
      </c>
      <c r="BG55" s="273">
        <v>2.5999999999999999E-3</v>
      </c>
      <c r="BH55" s="273">
        <v>2.3999999999999998E-3</v>
      </c>
      <c r="BM55" s="273">
        <v>4.0000000000000001E-3</v>
      </c>
      <c r="BN55" s="273">
        <v>2E-3</v>
      </c>
      <c r="BO55" s="274">
        <v>1E-3</v>
      </c>
      <c r="BP55" s="273" t="s">
        <v>466</v>
      </c>
      <c r="BQ55" s="1021"/>
      <c r="BR55" s="1097">
        <v>0.5</v>
      </c>
      <c r="BS55" s="1021">
        <v>5</v>
      </c>
      <c r="BT55" s="67"/>
      <c r="BU55" s="67"/>
      <c r="BV55" s="67"/>
      <c r="BW55" s="67"/>
      <c r="BX55" s="67"/>
      <c r="BY55" s="276">
        <v>0.04</v>
      </c>
      <c r="BZ55" s="649">
        <v>0.06</v>
      </c>
      <c r="CL55" s="525">
        <v>0.8</v>
      </c>
      <c r="CM55" s="345">
        <v>0.2</v>
      </c>
      <c r="DT55" s="296">
        <v>0.15</v>
      </c>
      <c r="DU55" s="296">
        <v>-0.2</v>
      </c>
      <c r="DV55" s="296">
        <v>-0.1</v>
      </c>
      <c r="DW55" s="296">
        <v>-0.1</v>
      </c>
      <c r="DX55" s="259">
        <v>-0.05</v>
      </c>
      <c r="DY55" s="259">
        <v>-0.05</v>
      </c>
      <c r="DZ55" s="67"/>
      <c r="ED55" s="298">
        <v>219.1</v>
      </c>
      <c r="ES55" s="67"/>
      <c r="ET55" s="236">
        <v>0.78</v>
      </c>
      <c r="EU55" s="236">
        <v>0.08</v>
      </c>
      <c r="EV55" s="236">
        <v>0.04</v>
      </c>
      <c r="EW55" s="236">
        <v>0.1</v>
      </c>
      <c r="EX55" s="67"/>
      <c r="EY55" s="67"/>
      <c r="EZ55" s="67"/>
      <c r="FA55" s="67"/>
      <c r="FB55" s="67"/>
      <c r="FC55" s="67"/>
      <c r="FD55" s="307">
        <v>0.77</v>
      </c>
      <c r="FE55" s="308">
        <v>0.04</v>
      </c>
      <c r="FF55" s="308">
        <v>6.4000000000000001E-2</v>
      </c>
      <c r="FG55" s="308">
        <v>0.126</v>
      </c>
      <c r="FH55" s="67"/>
      <c r="FI55" s="67"/>
      <c r="FJ55" s="67"/>
      <c r="FK55" s="307">
        <v>0.65</v>
      </c>
      <c r="FL55" s="308">
        <v>0.1</v>
      </c>
      <c r="FM55" s="308">
        <v>0.124</v>
      </c>
      <c r="FN55" s="308">
        <v>0.126</v>
      </c>
      <c r="FO55" s="67"/>
      <c r="FP55" s="67"/>
      <c r="FQ55" s="67"/>
      <c r="FR55" s="67"/>
      <c r="FS55" s="67"/>
      <c r="FT55" s="67"/>
      <c r="FU55" s="67"/>
      <c r="FV55" s="67"/>
      <c r="FW55" s="67"/>
      <c r="FX55" s="67"/>
      <c r="FY55" s="67"/>
      <c r="FZ55" s="67"/>
      <c r="GA55" s="67"/>
      <c r="GB55" s="67"/>
      <c r="GC55" s="67"/>
      <c r="GD55" s="67"/>
      <c r="GE55" s="67"/>
      <c r="GF55" s="67"/>
      <c r="GG55" s="67"/>
      <c r="GH55" s="67"/>
      <c r="GI55" s="67"/>
      <c r="GJ55" s="67"/>
      <c r="GK55" s="67"/>
      <c r="GL55" s="67"/>
      <c r="GP55" s="67"/>
      <c r="GQ55" s="67"/>
      <c r="GR55" s="650"/>
      <c r="GS55" s="651"/>
      <c r="GX55" s="528">
        <v>0.75</v>
      </c>
      <c r="GY55" s="531">
        <v>0.25</v>
      </c>
      <c r="HC55" s="530">
        <v>0.4</v>
      </c>
      <c r="HD55" s="530">
        <v>0.6</v>
      </c>
      <c r="HE55" s="67"/>
      <c r="HF55" s="67"/>
      <c r="HH55" s="67"/>
      <c r="HM55" s="67"/>
      <c r="HN55" s="67"/>
      <c r="HP55" s="653">
        <v>0.19999639999999999</v>
      </c>
      <c r="HQ55" s="653">
        <v>0.80000360000000004</v>
      </c>
      <c r="HR55" s="565" t="s">
        <v>466</v>
      </c>
      <c r="HS55" s="733" t="s">
        <v>466</v>
      </c>
      <c r="HT55" s="733" t="s">
        <v>466</v>
      </c>
      <c r="HU55" s="648"/>
      <c r="HV55" s="648"/>
      <c r="HW55" s="566" t="s">
        <v>466</v>
      </c>
      <c r="HX55" s="564" t="s">
        <v>466</v>
      </c>
      <c r="HY55" s="564" t="s">
        <v>466</v>
      </c>
      <c r="HZ55" s="769"/>
      <c r="IA55" s="863"/>
      <c r="IB55" s="565" t="s">
        <v>466</v>
      </c>
      <c r="IC55" s="733" t="s">
        <v>466</v>
      </c>
      <c r="ID55" s="733" t="s">
        <v>466</v>
      </c>
      <c r="IG55" s="381" t="s">
        <v>466</v>
      </c>
      <c r="IH55" s="564" t="s">
        <v>466</v>
      </c>
      <c r="II55" s="564" t="s">
        <v>466</v>
      </c>
      <c r="IJ55" s="649"/>
      <c r="IK55" s="649"/>
      <c r="IL55" s="381" t="s">
        <v>466</v>
      </c>
      <c r="IM55" s="564" t="s">
        <v>466</v>
      </c>
      <c r="IN55" s="564" t="s">
        <v>466</v>
      </c>
      <c r="IO55" s="649"/>
      <c r="IP55" s="649"/>
      <c r="JJ55" s="326">
        <v>3</v>
      </c>
      <c r="JK55" s="326">
        <v>3</v>
      </c>
      <c r="JL55" s="326">
        <v>2</v>
      </c>
      <c r="JM55" s="67"/>
      <c r="JN55" s="67"/>
      <c r="JO55" s="67"/>
      <c r="JP55" s="67"/>
      <c r="KN55" s="67"/>
      <c r="KO55" s="67"/>
      <c r="KQ55" s="67"/>
      <c r="KR55" s="67"/>
      <c r="LX55" s="632"/>
      <c r="LY55" s="633">
        <v>217010</v>
      </c>
      <c r="LZ55" s="551">
        <v>400950</v>
      </c>
      <c r="MC55" s="653"/>
      <c r="MD55" s="653"/>
      <c r="ME55" s="653"/>
      <c r="MH55" s="653"/>
      <c r="MI55" s="653"/>
      <c r="MK55" s="67"/>
    </row>
    <row r="56" spans="1:351" hidden="1" x14ac:dyDescent="0.2">
      <c r="A56" s="654">
        <v>43952</v>
      </c>
      <c r="B56" s="855">
        <v>5</v>
      </c>
      <c r="C56" s="853">
        <v>2020</v>
      </c>
      <c r="D56" s="500"/>
      <c r="L56" s="646"/>
      <c r="M56" s="646"/>
      <c r="N56" s="646"/>
      <c r="S56" s="646"/>
      <c r="X56" s="646"/>
      <c r="AS56" s="117">
        <v>0.28000000000000003</v>
      </c>
      <c r="AT56" s="117">
        <v>0.12</v>
      </c>
      <c r="AU56" s="118">
        <v>0.12</v>
      </c>
      <c r="AV56" s="648"/>
      <c r="AY56" s="648">
        <v>0.22</v>
      </c>
      <c r="AZ56" s="271">
        <v>0.1</v>
      </c>
      <c r="BA56" s="272">
        <v>0.1</v>
      </c>
      <c r="BF56" s="273">
        <v>5.0000000000000001E-3</v>
      </c>
      <c r="BG56" s="273">
        <v>2.5999999999999999E-3</v>
      </c>
      <c r="BH56" s="273">
        <v>2.3999999999999998E-3</v>
      </c>
      <c r="BM56" s="273">
        <v>4.0000000000000001E-3</v>
      </c>
      <c r="BN56" s="273">
        <v>2E-3</v>
      </c>
      <c r="BO56" s="274">
        <v>1E-3</v>
      </c>
      <c r="BP56" s="273" t="s">
        <v>466</v>
      </c>
      <c r="BQ56" s="1021"/>
      <c r="BR56" s="1097">
        <v>0.5</v>
      </c>
      <c r="BS56" s="1021">
        <v>5</v>
      </c>
      <c r="BT56" s="67"/>
      <c r="BU56" s="67"/>
      <c r="BV56" s="67"/>
      <c r="BW56" s="67"/>
      <c r="BX56" s="67"/>
      <c r="BY56" s="276">
        <v>0.04</v>
      </c>
      <c r="BZ56" s="649">
        <v>0.06</v>
      </c>
      <c r="CL56" s="525">
        <v>0.8</v>
      </c>
      <c r="CM56" s="345">
        <v>0.2</v>
      </c>
      <c r="DT56" s="296">
        <v>0.15</v>
      </c>
      <c r="DU56" s="296">
        <v>-0.2</v>
      </c>
      <c r="DV56" s="296">
        <v>-0.1</v>
      </c>
      <c r="DW56" s="296">
        <v>-0.1</v>
      </c>
      <c r="DX56" s="259">
        <v>-0.05</v>
      </c>
      <c r="DY56" s="259">
        <v>-0.05</v>
      </c>
      <c r="DZ56" s="67"/>
      <c r="ED56" s="298">
        <v>219.1</v>
      </c>
      <c r="ES56" s="67"/>
      <c r="ET56" s="236">
        <v>0.78</v>
      </c>
      <c r="EU56" s="236">
        <v>0.08</v>
      </c>
      <c r="EV56" s="236">
        <v>0.04</v>
      </c>
      <c r="EW56" s="236">
        <v>0.1</v>
      </c>
      <c r="EX56" s="67"/>
      <c r="EY56" s="67"/>
      <c r="EZ56" s="67"/>
      <c r="FA56" s="67"/>
      <c r="FB56" s="67"/>
      <c r="FC56" s="67"/>
      <c r="FD56" s="307">
        <v>0.77</v>
      </c>
      <c r="FE56" s="308">
        <v>0.04</v>
      </c>
      <c r="FF56" s="308">
        <v>6.4000000000000001E-2</v>
      </c>
      <c r="FG56" s="308">
        <v>0.126</v>
      </c>
      <c r="FH56" s="67"/>
      <c r="FI56" s="67"/>
      <c r="FJ56" s="67"/>
      <c r="FK56" s="307">
        <v>0.65</v>
      </c>
      <c r="FL56" s="308">
        <v>0.1</v>
      </c>
      <c r="FM56" s="308">
        <v>0.124</v>
      </c>
      <c r="FN56" s="308">
        <v>0.126</v>
      </c>
      <c r="FO56" s="67"/>
      <c r="FP56" s="67"/>
      <c r="FQ56" s="67"/>
      <c r="FR56" s="67"/>
      <c r="FS56" s="67"/>
      <c r="FT56" s="67"/>
      <c r="FU56" s="67"/>
      <c r="FV56" s="67"/>
      <c r="FW56" s="67"/>
      <c r="FX56" s="67"/>
      <c r="FY56" s="67"/>
      <c r="FZ56" s="67"/>
      <c r="GA56" s="67"/>
      <c r="GB56" s="67"/>
      <c r="GC56" s="67"/>
      <c r="GD56" s="67"/>
      <c r="GE56" s="67"/>
      <c r="GF56" s="67"/>
      <c r="GG56" s="67"/>
      <c r="GH56" s="67"/>
      <c r="GI56" s="67"/>
      <c r="GJ56" s="67"/>
      <c r="GK56" s="67"/>
      <c r="GL56" s="67"/>
      <c r="GP56" s="67"/>
      <c r="GQ56" s="67"/>
      <c r="GR56" s="650"/>
      <c r="GS56" s="651"/>
      <c r="GX56" s="528">
        <v>0.75</v>
      </c>
      <c r="GY56" s="531">
        <v>0.25</v>
      </c>
      <c r="HC56" s="530">
        <v>0.4</v>
      </c>
      <c r="HD56" s="530">
        <v>0.6</v>
      </c>
      <c r="HE56" s="67"/>
      <c r="HF56" s="67"/>
      <c r="HH56" s="67"/>
      <c r="HM56" s="67"/>
      <c r="HN56" s="67"/>
      <c r="HP56" s="653">
        <v>0.19999639999999999</v>
      </c>
      <c r="HQ56" s="653">
        <v>0.80000360000000004</v>
      </c>
      <c r="HR56" s="565" t="s">
        <v>466</v>
      </c>
      <c r="HS56" s="733" t="s">
        <v>466</v>
      </c>
      <c r="HT56" s="733" t="s">
        <v>466</v>
      </c>
      <c r="HU56" s="648"/>
      <c r="HV56" s="648"/>
      <c r="HW56" s="566" t="s">
        <v>466</v>
      </c>
      <c r="HX56" s="564" t="s">
        <v>466</v>
      </c>
      <c r="HY56" s="564" t="s">
        <v>466</v>
      </c>
      <c r="HZ56" s="769"/>
      <c r="IA56" s="863"/>
      <c r="IB56" s="565" t="s">
        <v>466</v>
      </c>
      <c r="IC56" s="733" t="s">
        <v>466</v>
      </c>
      <c r="ID56" s="733" t="s">
        <v>466</v>
      </c>
      <c r="IG56" s="381" t="s">
        <v>466</v>
      </c>
      <c r="IH56" s="564" t="s">
        <v>466</v>
      </c>
      <c r="II56" s="564" t="s">
        <v>466</v>
      </c>
      <c r="IJ56" s="649"/>
      <c r="IK56" s="649"/>
      <c r="IL56" s="381" t="s">
        <v>466</v>
      </c>
      <c r="IM56" s="564" t="s">
        <v>466</v>
      </c>
      <c r="IN56" s="564" t="s">
        <v>466</v>
      </c>
      <c r="IO56" s="649"/>
      <c r="IP56" s="649"/>
      <c r="JJ56" s="326">
        <v>3</v>
      </c>
      <c r="JK56" s="326">
        <v>3</v>
      </c>
      <c r="JL56" s="326">
        <v>2</v>
      </c>
      <c r="JM56" s="67"/>
      <c r="JN56" s="67"/>
      <c r="JO56" s="67"/>
      <c r="JP56" s="67"/>
      <c r="KN56" s="67"/>
      <c r="KO56" s="67"/>
      <c r="KQ56" s="67"/>
      <c r="KR56" s="67"/>
      <c r="LX56" s="632"/>
      <c r="LY56" s="633">
        <v>231860</v>
      </c>
      <c r="LZ56" s="551">
        <v>386100</v>
      </c>
      <c r="MC56" s="653"/>
      <c r="MD56" s="653"/>
      <c r="ME56" s="653"/>
      <c r="MH56" s="653"/>
      <c r="MI56" s="653"/>
      <c r="MK56" s="67"/>
    </row>
    <row r="57" spans="1:351" hidden="1" x14ac:dyDescent="0.2">
      <c r="A57" s="654">
        <v>43983</v>
      </c>
      <c r="B57" s="855">
        <v>6</v>
      </c>
      <c r="C57" s="853">
        <v>2020</v>
      </c>
      <c r="D57" s="500"/>
      <c r="L57" s="646"/>
      <c r="M57" s="646"/>
      <c r="N57" s="646"/>
      <c r="S57" s="646"/>
      <c r="X57" s="646"/>
      <c r="AS57" s="117">
        <v>0.28000000000000003</v>
      </c>
      <c r="AT57" s="117">
        <v>0.12</v>
      </c>
      <c r="AU57" s="118">
        <v>0.12</v>
      </c>
      <c r="AV57" s="648"/>
      <c r="AY57" s="648">
        <v>0.22</v>
      </c>
      <c r="AZ57" s="120">
        <v>0.1</v>
      </c>
      <c r="BA57" s="121">
        <v>0.1</v>
      </c>
      <c r="BF57" s="276">
        <v>5.0000000000000001E-3</v>
      </c>
      <c r="BG57" s="276">
        <v>2.5999999999999999E-3</v>
      </c>
      <c r="BH57" s="276">
        <v>2.3999999999999998E-3</v>
      </c>
      <c r="BM57" s="159">
        <v>4.0000000000000001E-3</v>
      </c>
      <c r="BN57" s="159">
        <v>2E-3</v>
      </c>
      <c r="BO57" s="342">
        <v>1E-3</v>
      </c>
      <c r="BP57" s="273" t="s">
        <v>466</v>
      </c>
      <c r="BQ57" s="1023"/>
      <c r="BR57" s="1095">
        <v>0.5</v>
      </c>
      <c r="BS57" s="879">
        <v>5</v>
      </c>
      <c r="BT57" s="67"/>
      <c r="BU57" s="67"/>
      <c r="BV57" s="67"/>
      <c r="BW57" s="67"/>
      <c r="BX57" s="67"/>
      <c r="BY57" s="276">
        <v>0.04</v>
      </c>
      <c r="BZ57" s="649">
        <v>0.06</v>
      </c>
      <c r="CL57" s="525">
        <v>0.8</v>
      </c>
      <c r="CM57" s="345">
        <v>0.2</v>
      </c>
      <c r="DT57" s="259">
        <v>0.15</v>
      </c>
      <c r="DU57" s="259">
        <v>-0.2</v>
      </c>
      <c r="DV57" s="259">
        <v>-0.1</v>
      </c>
      <c r="DW57" s="296">
        <v>-0.1</v>
      </c>
      <c r="DX57" s="259">
        <v>-0.05</v>
      </c>
      <c r="DY57" s="259">
        <v>-0.05</v>
      </c>
      <c r="DZ57" s="67"/>
      <c r="ED57" s="298">
        <v>219.1</v>
      </c>
      <c r="ES57" s="67"/>
      <c r="ET57" s="236">
        <v>0.78</v>
      </c>
      <c r="EU57" s="236">
        <v>0.08</v>
      </c>
      <c r="EV57" s="236">
        <v>0.04</v>
      </c>
      <c r="EW57" s="236">
        <v>0.1</v>
      </c>
      <c r="EX57" s="67"/>
      <c r="EY57" s="67"/>
      <c r="EZ57" s="67"/>
      <c r="FA57" s="67"/>
      <c r="FB57" s="67"/>
      <c r="FC57" s="67"/>
      <c r="FD57" s="307">
        <v>0.77</v>
      </c>
      <c r="FE57" s="308">
        <v>0.04</v>
      </c>
      <c r="FF57" s="308">
        <v>6.4000000000000001E-2</v>
      </c>
      <c r="FG57" s="308">
        <v>0.126</v>
      </c>
      <c r="FH57" s="67"/>
      <c r="FI57" s="67"/>
      <c r="FJ57" s="67"/>
      <c r="FK57" s="307">
        <v>0.65</v>
      </c>
      <c r="FL57" s="308">
        <v>0.1</v>
      </c>
      <c r="FM57" s="308">
        <v>0.124</v>
      </c>
      <c r="FN57" s="308">
        <v>0.126</v>
      </c>
      <c r="FO57" s="67"/>
      <c r="FP57" s="67"/>
      <c r="FQ57" s="67"/>
      <c r="FR57" s="67"/>
      <c r="FS57" s="67"/>
      <c r="FT57" s="67"/>
      <c r="FU57" s="67"/>
      <c r="FV57" s="67"/>
      <c r="FW57" s="67"/>
      <c r="FX57" s="67"/>
      <c r="FY57" s="67"/>
      <c r="FZ57" s="67"/>
      <c r="GA57" s="67"/>
      <c r="GB57" s="67"/>
      <c r="GC57" s="67"/>
      <c r="GD57" s="67"/>
      <c r="GE57" s="67"/>
      <c r="GF57" s="67"/>
      <c r="GG57" s="67"/>
      <c r="GH57" s="67"/>
      <c r="GI57" s="67"/>
      <c r="GJ57" s="67"/>
      <c r="GK57" s="67"/>
      <c r="GL57" s="67"/>
      <c r="GP57" s="67"/>
      <c r="GQ57" s="67"/>
      <c r="GR57" s="650"/>
      <c r="GS57" s="651"/>
      <c r="GX57" s="528">
        <v>0.75</v>
      </c>
      <c r="GY57" s="531">
        <v>0.25</v>
      </c>
      <c r="HC57" s="530">
        <v>0.4</v>
      </c>
      <c r="HD57" s="530">
        <v>0.6</v>
      </c>
      <c r="HE57" s="67"/>
      <c r="HF57" s="67"/>
      <c r="HH57" s="67"/>
      <c r="HM57" s="67"/>
      <c r="HN57" s="67"/>
      <c r="HP57" s="653">
        <v>0.19999639999999999</v>
      </c>
      <c r="HQ57" s="653">
        <v>0.80000360000000004</v>
      </c>
      <c r="HR57" s="565" t="s">
        <v>466</v>
      </c>
      <c r="HS57" s="733" t="s">
        <v>466</v>
      </c>
      <c r="HT57" s="733" t="s">
        <v>466</v>
      </c>
      <c r="HU57" s="648"/>
      <c r="HV57" s="648"/>
      <c r="HW57" s="566" t="s">
        <v>466</v>
      </c>
      <c r="HX57" s="564" t="s">
        <v>466</v>
      </c>
      <c r="HY57" s="564" t="s">
        <v>466</v>
      </c>
      <c r="HZ57" s="769"/>
      <c r="IA57" s="863"/>
      <c r="IB57" s="565" t="s">
        <v>466</v>
      </c>
      <c r="IC57" s="733" t="s">
        <v>466</v>
      </c>
      <c r="ID57" s="733" t="s">
        <v>466</v>
      </c>
      <c r="IG57" s="381" t="s">
        <v>466</v>
      </c>
      <c r="IH57" s="564" t="s">
        <v>466</v>
      </c>
      <c r="II57" s="564" t="s">
        <v>466</v>
      </c>
      <c r="IJ57" s="649"/>
      <c r="IK57" s="649"/>
      <c r="IL57" s="381" t="s">
        <v>466</v>
      </c>
      <c r="IM57" s="564" t="s">
        <v>466</v>
      </c>
      <c r="IN57" s="564" t="s">
        <v>466</v>
      </c>
      <c r="IO57" s="649"/>
      <c r="IP57" s="649"/>
      <c r="JJ57" s="326">
        <v>3</v>
      </c>
      <c r="JK57" s="326">
        <v>3</v>
      </c>
      <c r="JL57" s="326">
        <v>2</v>
      </c>
      <c r="JM57" s="67"/>
      <c r="JN57" s="67"/>
      <c r="JO57" s="67"/>
      <c r="JP57" s="67"/>
      <c r="KN57" s="67"/>
      <c r="KO57" s="67"/>
      <c r="KQ57" s="67"/>
      <c r="KR57" s="67"/>
      <c r="LX57" s="549"/>
      <c r="LY57" s="633">
        <v>246710</v>
      </c>
      <c r="LZ57" s="551">
        <v>371250</v>
      </c>
      <c r="MC57" s="653"/>
      <c r="MD57" s="653"/>
      <c r="ME57" s="653"/>
      <c r="MH57" s="653"/>
      <c r="MI57" s="656"/>
      <c r="MK57" s="67"/>
    </row>
    <row r="58" spans="1:351" hidden="1" x14ac:dyDescent="0.2">
      <c r="A58" s="654">
        <v>44013</v>
      </c>
      <c r="B58" s="855">
        <v>7</v>
      </c>
      <c r="C58" s="853">
        <v>2020</v>
      </c>
      <c r="D58" s="500"/>
      <c r="L58" s="646"/>
      <c r="M58" s="646"/>
      <c r="N58" s="646"/>
      <c r="S58" s="646"/>
      <c r="X58" s="646"/>
      <c r="AS58" s="117">
        <v>0.28000000000000003</v>
      </c>
      <c r="AT58" s="117">
        <v>0.12</v>
      </c>
      <c r="AU58" s="118">
        <v>0.12</v>
      </c>
      <c r="AV58" s="648"/>
      <c r="AY58" s="648">
        <v>0.22</v>
      </c>
      <c r="AZ58" s="271">
        <v>0.1</v>
      </c>
      <c r="BA58" s="272">
        <v>0.1</v>
      </c>
      <c r="BF58" s="273">
        <v>5.0000000000000001E-3</v>
      </c>
      <c r="BG58" s="273">
        <v>2.5999999999999999E-3</v>
      </c>
      <c r="BH58" s="273">
        <v>2.3999999999999998E-3</v>
      </c>
      <c r="BM58" s="273">
        <v>4.0000000000000001E-3</v>
      </c>
      <c r="BN58" s="273">
        <v>2E-3</v>
      </c>
      <c r="BO58" s="274">
        <v>1E-3</v>
      </c>
      <c r="BP58" s="273" t="s">
        <v>466</v>
      </c>
      <c r="BQ58" s="1021"/>
      <c r="BR58" s="1097">
        <v>0.5</v>
      </c>
      <c r="BS58" s="1021">
        <v>5</v>
      </c>
      <c r="BT58" s="67"/>
      <c r="BU58" s="67"/>
      <c r="BV58" s="67"/>
      <c r="BW58" s="67"/>
      <c r="BX58" s="67"/>
      <c r="BY58" s="276">
        <v>0.04</v>
      </c>
      <c r="BZ58" s="649">
        <v>0.06</v>
      </c>
      <c r="CL58" s="525">
        <v>0.8</v>
      </c>
      <c r="CM58" s="345">
        <v>0.2</v>
      </c>
      <c r="DT58" s="259">
        <v>0.15</v>
      </c>
      <c r="DU58" s="259">
        <v>-0.2</v>
      </c>
      <c r="DV58" s="259">
        <v>-0.1</v>
      </c>
      <c r="DW58" s="296">
        <v>-0.1</v>
      </c>
      <c r="DX58" s="259">
        <v>-0.05</v>
      </c>
      <c r="DY58" s="259">
        <v>-0.05</v>
      </c>
      <c r="DZ58" s="67"/>
      <c r="ED58" s="298">
        <v>219.1</v>
      </c>
      <c r="ES58" s="67"/>
      <c r="ET58" s="236">
        <v>0.78</v>
      </c>
      <c r="EU58" s="236">
        <v>0.08</v>
      </c>
      <c r="EV58" s="236">
        <v>0.04</v>
      </c>
      <c r="EW58" s="236">
        <v>0.1</v>
      </c>
      <c r="EX58" s="67"/>
      <c r="EY58" s="67"/>
      <c r="EZ58" s="67"/>
      <c r="FA58" s="67"/>
      <c r="FB58" s="67"/>
      <c r="FC58" s="67"/>
      <c r="FD58" s="307">
        <v>0.77</v>
      </c>
      <c r="FE58" s="308">
        <v>0.04</v>
      </c>
      <c r="FF58" s="308">
        <v>6.4000000000000001E-2</v>
      </c>
      <c r="FG58" s="308">
        <v>0.126</v>
      </c>
      <c r="FH58" s="67"/>
      <c r="FI58" s="67"/>
      <c r="FJ58" s="67"/>
      <c r="FK58" s="307">
        <v>0.65</v>
      </c>
      <c r="FL58" s="308">
        <v>0.1</v>
      </c>
      <c r="FM58" s="308">
        <v>0.124</v>
      </c>
      <c r="FN58" s="308">
        <v>0.126</v>
      </c>
      <c r="FO58" s="67"/>
      <c r="FP58" s="67"/>
      <c r="FQ58" s="67"/>
      <c r="FR58" s="67"/>
      <c r="FS58" s="67"/>
      <c r="FT58" s="67"/>
      <c r="FU58" s="67"/>
      <c r="FV58" s="67"/>
      <c r="FW58" s="67"/>
      <c r="FX58" s="67"/>
      <c r="FY58" s="67"/>
      <c r="FZ58" s="67"/>
      <c r="GA58" s="67"/>
      <c r="GB58" s="67"/>
      <c r="GC58" s="67"/>
      <c r="GD58" s="67"/>
      <c r="GE58" s="67"/>
      <c r="GF58" s="67"/>
      <c r="GG58" s="67"/>
      <c r="GH58" s="67"/>
      <c r="GI58" s="67"/>
      <c r="GJ58" s="67"/>
      <c r="GK58" s="67"/>
      <c r="GL58" s="67"/>
      <c r="GP58" s="67"/>
      <c r="GQ58" s="67"/>
      <c r="GR58" s="650"/>
      <c r="GS58" s="651"/>
      <c r="GX58" s="528">
        <v>0.75</v>
      </c>
      <c r="GY58" s="531">
        <v>0.25</v>
      </c>
      <c r="HC58" s="530">
        <v>0.4</v>
      </c>
      <c r="HD58" s="530">
        <v>0.6</v>
      </c>
      <c r="HE58" s="67"/>
      <c r="HF58" s="67"/>
      <c r="HH58" s="67"/>
      <c r="HM58" s="67"/>
      <c r="HN58" s="67"/>
      <c r="HP58" s="653">
        <v>0.19999639999999999</v>
      </c>
      <c r="HQ58" s="653">
        <v>0.80000360000000004</v>
      </c>
      <c r="HR58" s="565" t="s">
        <v>466</v>
      </c>
      <c r="HS58" s="733" t="s">
        <v>466</v>
      </c>
      <c r="HT58" s="733" t="s">
        <v>466</v>
      </c>
      <c r="HU58" s="648"/>
      <c r="HV58" s="648"/>
      <c r="HW58" s="566" t="s">
        <v>466</v>
      </c>
      <c r="HX58" s="564" t="s">
        <v>466</v>
      </c>
      <c r="HY58" s="564" t="s">
        <v>466</v>
      </c>
      <c r="HZ58" s="769"/>
      <c r="IA58" s="863"/>
      <c r="IB58" s="565" t="s">
        <v>466</v>
      </c>
      <c r="IC58" s="733" t="s">
        <v>466</v>
      </c>
      <c r="ID58" s="733" t="s">
        <v>466</v>
      </c>
      <c r="IG58" s="381" t="s">
        <v>466</v>
      </c>
      <c r="IH58" s="564" t="s">
        <v>466</v>
      </c>
      <c r="II58" s="564" t="s">
        <v>466</v>
      </c>
      <c r="IJ58" s="649"/>
      <c r="IK58" s="649"/>
      <c r="IL58" s="381" t="s">
        <v>466</v>
      </c>
      <c r="IM58" s="564" t="s">
        <v>466</v>
      </c>
      <c r="IN58" s="564" t="s">
        <v>466</v>
      </c>
      <c r="IO58" s="649"/>
      <c r="IP58" s="649"/>
      <c r="JJ58" s="326">
        <v>3</v>
      </c>
      <c r="JK58" s="326">
        <v>3</v>
      </c>
      <c r="JL58" s="326">
        <v>2</v>
      </c>
      <c r="JM58" s="67"/>
      <c r="JN58" s="67"/>
      <c r="JO58" s="67"/>
      <c r="JP58" s="67"/>
      <c r="KN58" s="67"/>
      <c r="KO58" s="67"/>
      <c r="KQ58" s="67"/>
      <c r="KR58" s="67"/>
      <c r="LX58" s="632"/>
      <c r="LY58" s="633">
        <v>261560</v>
      </c>
      <c r="LZ58" s="551">
        <v>356400</v>
      </c>
      <c r="MC58" s="653"/>
      <c r="MD58" s="653"/>
      <c r="ME58" s="653"/>
      <c r="MH58" s="653"/>
      <c r="MI58" s="656"/>
      <c r="MK58" s="67"/>
    </row>
    <row r="59" spans="1:351" hidden="1" x14ac:dyDescent="0.2">
      <c r="A59" s="654">
        <v>44044</v>
      </c>
      <c r="B59" s="855">
        <v>8</v>
      </c>
      <c r="C59" s="853">
        <v>2020</v>
      </c>
      <c r="D59" s="500"/>
      <c r="L59" s="646"/>
      <c r="M59" s="646"/>
      <c r="N59" s="646"/>
      <c r="S59" s="646"/>
      <c r="X59" s="646"/>
      <c r="AS59" s="117">
        <v>0.28000000000000003</v>
      </c>
      <c r="AT59" s="117">
        <v>0.12</v>
      </c>
      <c r="AU59" s="118">
        <v>0.12</v>
      </c>
      <c r="AV59" s="648"/>
      <c r="AY59" s="648">
        <v>0.22</v>
      </c>
      <c r="AZ59" s="271">
        <v>0.1</v>
      </c>
      <c r="BA59" s="272">
        <v>0.1</v>
      </c>
      <c r="BF59" s="273">
        <v>5.0000000000000001E-3</v>
      </c>
      <c r="BG59" s="273">
        <v>2.5999999999999999E-3</v>
      </c>
      <c r="BH59" s="273">
        <v>2.3999999999999998E-3</v>
      </c>
      <c r="BM59" s="273">
        <v>4.0000000000000001E-3</v>
      </c>
      <c r="BN59" s="273">
        <v>2E-3</v>
      </c>
      <c r="BO59" s="274">
        <v>1E-3</v>
      </c>
      <c r="BP59" s="273" t="s">
        <v>466</v>
      </c>
      <c r="BQ59" s="1021"/>
      <c r="BR59" s="1097">
        <v>0.5</v>
      </c>
      <c r="BS59" s="1021">
        <v>5</v>
      </c>
      <c r="BT59" s="67"/>
      <c r="BU59" s="67"/>
      <c r="BV59" s="67"/>
      <c r="BW59" s="67"/>
      <c r="BX59" s="67"/>
      <c r="BY59" s="276">
        <v>0.04</v>
      </c>
      <c r="BZ59" s="649">
        <v>0.06</v>
      </c>
      <c r="CL59" s="525">
        <v>0.8</v>
      </c>
      <c r="CM59" s="345">
        <v>0.2</v>
      </c>
      <c r="DT59" s="259">
        <v>0.15</v>
      </c>
      <c r="DU59" s="259">
        <v>-0.2</v>
      </c>
      <c r="DV59" s="259">
        <v>-0.1</v>
      </c>
      <c r="DW59" s="296">
        <v>-0.1</v>
      </c>
      <c r="DX59" s="259">
        <v>-0.05</v>
      </c>
      <c r="DY59" s="259">
        <v>-0.05</v>
      </c>
      <c r="DZ59" s="67"/>
      <c r="ED59" s="298">
        <v>219.1</v>
      </c>
      <c r="ES59" s="67"/>
      <c r="ET59" s="236">
        <v>0.78</v>
      </c>
      <c r="EU59" s="236">
        <v>0.08</v>
      </c>
      <c r="EV59" s="236">
        <v>0.04</v>
      </c>
      <c r="EW59" s="236">
        <v>0.1</v>
      </c>
      <c r="EX59" s="67"/>
      <c r="EY59" s="67"/>
      <c r="EZ59" s="67"/>
      <c r="FA59" s="67"/>
      <c r="FB59" s="67"/>
      <c r="FC59" s="67"/>
      <c r="FD59" s="307">
        <v>0.77</v>
      </c>
      <c r="FE59" s="308">
        <v>0.04</v>
      </c>
      <c r="FF59" s="308">
        <v>6.4000000000000001E-2</v>
      </c>
      <c r="FG59" s="308">
        <v>0.126</v>
      </c>
      <c r="FH59" s="67"/>
      <c r="FI59" s="67"/>
      <c r="FJ59" s="67"/>
      <c r="FK59" s="307">
        <v>0.65</v>
      </c>
      <c r="FL59" s="308">
        <v>0.1</v>
      </c>
      <c r="FM59" s="308">
        <v>0.124</v>
      </c>
      <c r="FN59" s="308">
        <v>0.126</v>
      </c>
      <c r="FO59" s="67"/>
      <c r="FP59" s="67"/>
      <c r="FQ59" s="67"/>
      <c r="FR59" s="67"/>
      <c r="FS59" s="67"/>
      <c r="FT59" s="67"/>
      <c r="FU59" s="67"/>
      <c r="FV59" s="67"/>
      <c r="FW59" s="67"/>
      <c r="FX59" s="67"/>
      <c r="FY59" s="67"/>
      <c r="FZ59" s="67"/>
      <c r="GA59" s="67"/>
      <c r="GB59" s="67"/>
      <c r="GC59" s="67"/>
      <c r="GD59" s="67"/>
      <c r="GE59" s="67"/>
      <c r="GF59" s="67"/>
      <c r="GG59" s="67"/>
      <c r="GH59" s="67"/>
      <c r="GI59" s="67"/>
      <c r="GJ59" s="67"/>
      <c r="GK59" s="67"/>
      <c r="GL59" s="67"/>
      <c r="GP59" s="67"/>
      <c r="GQ59" s="67"/>
      <c r="GR59" s="650"/>
      <c r="GS59" s="651"/>
      <c r="GX59" s="528">
        <v>0.75</v>
      </c>
      <c r="GY59" s="531">
        <v>0.25</v>
      </c>
      <c r="HC59" s="530">
        <v>0.4</v>
      </c>
      <c r="HD59" s="530">
        <v>0.6</v>
      </c>
      <c r="HE59" s="67"/>
      <c r="HF59" s="67"/>
      <c r="HH59" s="67"/>
      <c r="HM59" s="67"/>
      <c r="HN59" s="67"/>
      <c r="HP59" s="653">
        <v>0.19999639999999999</v>
      </c>
      <c r="HQ59" s="653">
        <v>0.80000360000000004</v>
      </c>
      <c r="HR59" s="565" t="s">
        <v>466</v>
      </c>
      <c r="HS59" s="733" t="s">
        <v>466</v>
      </c>
      <c r="HT59" s="733" t="s">
        <v>466</v>
      </c>
      <c r="HU59" s="648"/>
      <c r="HV59" s="648"/>
      <c r="HW59" s="566" t="s">
        <v>466</v>
      </c>
      <c r="HX59" s="564" t="s">
        <v>466</v>
      </c>
      <c r="HY59" s="564" t="s">
        <v>466</v>
      </c>
      <c r="HZ59" s="769"/>
      <c r="IA59" s="863"/>
      <c r="IB59" s="565" t="s">
        <v>466</v>
      </c>
      <c r="IC59" s="733" t="s">
        <v>466</v>
      </c>
      <c r="ID59" s="733" t="s">
        <v>466</v>
      </c>
      <c r="IG59" s="381" t="s">
        <v>466</v>
      </c>
      <c r="IH59" s="564" t="s">
        <v>466</v>
      </c>
      <c r="II59" s="564" t="s">
        <v>466</v>
      </c>
      <c r="IJ59" s="649"/>
      <c r="IK59" s="649"/>
      <c r="IL59" s="381" t="s">
        <v>466</v>
      </c>
      <c r="IM59" s="564" t="s">
        <v>466</v>
      </c>
      <c r="IN59" s="564" t="s">
        <v>466</v>
      </c>
      <c r="IO59" s="649"/>
      <c r="IP59" s="649"/>
      <c r="JJ59" s="326">
        <v>3</v>
      </c>
      <c r="JK59" s="326">
        <v>3</v>
      </c>
      <c r="JL59" s="326">
        <v>2</v>
      </c>
      <c r="JM59" s="67"/>
      <c r="JN59" s="67"/>
      <c r="JO59" s="67"/>
      <c r="JP59" s="67"/>
      <c r="KN59" s="67"/>
      <c r="KO59" s="67"/>
      <c r="KQ59" s="67"/>
      <c r="KR59" s="67"/>
      <c r="LX59" s="632"/>
      <c r="LY59" s="633">
        <v>276410</v>
      </c>
      <c r="LZ59" s="551">
        <v>341550</v>
      </c>
      <c r="MC59" s="653"/>
      <c r="MD59" s="653"/>
      <c r="ME59" s="653"/>
      <c r="MH59" s="653"/>
      <c r="MI59" s="656"/>
      <c r="MK59" s="67"/>
    </row>
    <row r="60" spans="1:351" hidden="1" x14ac:dyDescent="0.2">
      <c r="A60" s="654">
        <v>44075</v>
      </c>
      <c r="B60" s="855">
        <v>9</v>
      </c>
      <c r="C60" s="853">
        <v>2020</v>
      </c>
      <c r="D60" s="500"/>
      <c r="L60" s="646"/>
      <c r="M60" s="646"/>
      <c r="N60" s="646"/>
      <c r="S60" s="646"/>
      <c r="X60" s="646"/>
      <c r="AS60" s="117">
        <v>0.28000000000000003</v>
      </c>
      <c r="AT60" s="117">
        <v>0.12</v>
      </c>
      <c r="AU60" s="118">
        <v>0.12</v>
      </c>
      <c r="AV60" s="648"/>
      <c r="AY60" s="648">
        <v>0.22</v>
      </c>
      <c r="AZ60" s="120">
        <v>0.1</v>
      </c>
      <c r="BA60" s="121">
        <v>0.1</v>
      </c>
      <c r="BF60" s="276">
        <v>5.0000000000000001E-3</v>
      </c>
      <c r="BG60" s="276">
        <v>2.5999999999999999E-3</v>
      </c>
      <c r="BH60" s="276">
        <v>2.3999999999999998E-3</v>
      </c>
      <c r="BM60" s="159">
        <v>4.0000000000000001E-3</v>
      </c>
      <c r="BN60" s="159">
        <v>2E-3</v>
      </c>
      <c r="BO60" s="342">
        <v>1E-3</v>
      </c>
      <c r="BP60" s="273" t="s">
        <v>466</v>
      </c>
      <c r="BQ60" s="1023"/>
      <c r="BR60" s="1095">
        <v>0.5</v>
      </c>
      <c r="BS60" s="879">
        <v>5</v>
      </c>
      <c r="BT60" s="67"/>
      <c r="BU60" s="67"/>
      <c r="BV60" s="67"/>
      <c r="BW60" s="67"/>
      <c r="BX60" s="67"/>
      <c r="BY60" s="276">
        <v>0.04</v>
      </c>
      <c r="BZ60" s="649">
        <v>0.06</v>
      </c>
      <c r="CL60" s="525">
        <v>0.8</v>
      </c>
      <c r="CM60" s="345">
        <v>0.2</v>
      </c>
      <c r="DT60" s="259">
        <v>0.15</v>
      </c>
      <c r="DU60" s="259">
        <v>-0.2</v>
      </c>
      <c r="DV60" s="259">
        <v>-0.1</v>
      </c>
      <c r="DW60" s="296">
        <v>-0.1</v>
      </c>
      <c r="DX60" s="259">
        <v>-0.05</v>
      </c>
      <c r="DY60" s="259">
        <v>-0.05</v>
      </c>
      <c r="DZ60" s="67"/>
      <c r="ED60" s="298">
        <v>219.1</v>
      </c>
      <c r="ES60" s="67"/>
      <c r="ET60" s="236">
        <v>0.78</v>
      </c>
      <c r="EU60" s="236">
        <v>0.08</v>
      </c>
      <c r="EV60" s="236">
        <v>0.04</v>
      </c>
      <c r="EW60" s="236">
        <v>0.1</v>
      </c>
      <c r="EX60" s="67"/>
      <c r="EY60" s="67"/>
      <c r="EZ60" s="67"/>
      <c r="FA60" s="67"/>
      <c r="FB60" s="67"/>
      <c r="FC60" s="67"/>
      <c r="FD60" s="307">
        <v>0.77</v>
      </c>
      <c r="FE60" s="308">
        <v>0.04</v>
      </c>
      <c r="FF60" s="308">
        <v>6.4000000000000001E-2</v>
      </c>
      <c r="FG60" s="308">
        <v>0.126</v>
      </c>
      <c r="FH60" s="67"/>
      <c r="FI60" s="67"/>
      <c r="FJ60" s="67"/>
      <c r="FK60" s="307">
        <v>0.65</v>
      </c>
      <c r="FL60" s="308">
        <v>0.1</v>
      </c>
      <c r="FM60" s="308">
        <v>0.124</v>
      </c>
      <c r="FN60" s="308">
        <v>0.126</v>
      </c>
      <c r="FO60" s="67"/>
      <c r="FP60" s="67"/>
      <c r="FQ60" s="67"/>
      <c r="FR60" s="67"/>
      <c r="FS60" s="67"/>
      <c r="FT60" s="67"/>
      <c r="FU60" s="67"/>
      <c r="FV60" s="67"/>
      <c r="FW60" s="67"/>
      <c r="FX60" s="67"/>
      <c r="FY60" s="67"/>
      <c r="FZ60" s="67"/>
      <c r="GA60" s="67"/>
      <c r="GB60" s="67"/>
      <c r="GC60" s="67"/>
      <c r="GD60" s="67"/>
      <c r="GE60" s="67"/>
      <c r="GF60" s="67"/>
      <c r="GG60" s="67"/>
      <c r="GH60" s="67"/>
      <c r="GI60" s="67"/>
      <c r="GJ60" s="67"/>
      <c r="GK60" s="67"/>
      <c r="GL60" s="67"/>
      <c r="GP60" s="67"/>
      <c r="GQ60" s="67"/>
      <c r="GR60" s="650"/>
      <c r="GS60" s="651"/>
      <c r="GX60" s="528">
        <v>0.75</v>
      </c>
      <c r="GY60" s="531">
        <v>0.25</v>
      </c>
      <c r="HC60" s="530">
        <v>0.4</v>
      </c>
      <c r="HD60" s="530">
        <v>0.6</v>
      </c>
      <c r="HE60" s="67"/>
      <c r="HF60" s="67"/>
      <c r="HH60" s="67"/>
      <c r="HM60" s="67"/>
      <c r="HN60" s="67"/>
      <c r="HP60" s="653">
        <v>0.19999639999999999</v>
      </c>
      <c r="HQ60" s="653">
        <v>0.80000360000000004</v>
      </c>
      <c r="HR60" s="565" t="s">
        <v>466</v>
      </c>
      <c r="HS60" s="733" t="s">
        <v>466</v>
      </c>
      <c r="HT60" s="733" t="s">
        <v>466</v>
      </c>
      <c r="HU60" s="648"/>
      <c r="HV60" s="648"/>
      <c r="HW60" s="566" t="s">
        <v>466</v>
      </c>
      <c r="HX60" s="564" t="s">
        <v>466</v>
      </c>
      <c r="HY60" s="564" t="s">
        <v>466</v>
      </c>
      <c r="HZ60" s="769"/>
      <c r="IA60" s="863"/>
      <c r="IB60" s="565" t="s">
        <v>466</v>
      </c>
      <c r="IC60" s="733" t="s">
        <v>466</v>
      </c>
      <c r="ID60" s="733" t="s">
        <v>466</v>
      </c>
      <c r="IG60" s="381" t="s">
        <v>466</v>
      </c>
      <c r="IH60" s="564" t="s">
        <v>466</v>
      </c>
      <c r="II60" s="564" t="s">
        <v>466</v>
      </c>
      <c r="IJ60" s="649"/>
      <c r="IK60" s="649"/>
      <c r="IL60" s="381" t="s">
        <v>466</v>
      </c>
      <c r="IM60" s="564" t="s">
        <v>466</v>
      </c>
      <c r="IN60" s="564" t="s">
        <v>466</v>
      </c>
      <c r="IO60" s="649"/>
      <c r="IP60" s="649"/>
      <c r="JJ60" s="326">
        <v>3</v>
      </c>
      <c r="JK60" s="326">
        <v>3</v>
      </c>
      <c r="JL60" s="326">
        <v>2</v>
      </c>
      <c r="JM60" s="67"/>
      <c r="JN60" s="67"/>
      <c r="JO60" s="67"/>
      <c r="JP60" s="67"/>
      <c r="KN60" s="67"/>
      <c r="KO60" s="67"/>
      <c r="KQ60" s="67"/>
      <c r="KR60" s="67"/>
      <c r="LX60" s="549"/>
      <c r="LY60" s="633">
        <v>291260</v>
      </c>
      <c r="LZ60" s="551">
        <v>326700</v>
      </c>
      <c r="MC60" s="653"/>
      <c r="MD60" s="653"/>
      <c r="ME60" s="653"/>
      <c r="MH60" s="653"/>
      <c r="MI60" s="653"/>
      <c r="MK60" s="67"/>
    </row>
    <row r="61" spans="1:351" hidden="1" x14ac:dyDescent="0.2">
      <c r="A61" s="654">
        <v>44105</v>
      </c>
      <c r="B61" s="855">
        <v>10</v>
      </c>
      <c r="C61" s="853">
        <v>2020</v>
      </c>
      <c r="D61" s="500"/>
      <c r="L61" s="646"/>
      <c r="M61" s="646"/>
      <c r="N61" s="646"/>
      <c r="S61" s="646"/>
      <c r="X61" s="646"/>
      <c r="AS61" s="117">
        <v>0.28000000000000003</v>
      </c>
      <c r="AT61" s="117">
        <v>0.12</v>
      </c>
      <c r="AU61" s="118">
        <v>0.12</v>
      </c>
      <c r="AV61" s="648"/>
      <c r="AY61" s="648">
        <v>0.22</v>
      </c>
      <c r="AZ61" s="271">
        <v>0.1</v>
      </c>
      <c r="BA61" s="272">
        <v>0.1</v>
      </c>
      <c r="BF61" s="273">
        <v>5.0000000000000001E-3</v>
      </c>
      <c r="BG61" s="273">
        <v>2.5999999999999999E-3</v>
      </c>
      <c r="BH61" s="273">
        <v>2.3999999999999998E-3</v>
      </c>
      <c r="BM61" s="273">
        <v>4.0000000000000001E-3</v>
      </c>
      <c r="BN61" s="273">
        <v>2E-3</v>
      </c>
      <c r="BO61" s="274">
        <v>1E-3</v>
      </c>
      <c r="BP61" s="273" t="s">
        <v>466</v>
      </c>
      <c r="BQ61" s="1021"/>
      <c r="BR61" s="1097">
        <v>0.5</v>
      </c>
      <c r="BS61" s="1021">
        <v>5</v>
      </c>
      <c r="BT61" s="67"/>
      <c r="BU61" s="67"/>
      <c r="BV61" s="67"/>
      <c r="BW61" s="67"/>
      <c r="BX61" s="67"/>
      <c r="BY61" s="276">
        <v>0.04</v>
      </c>
      <c r="BZ61" s="649">
        <v>0.06</v>
      </c>
      <c r="CL61" s="525">
        <v>0.8</v>
      </c>
      <c r="CM61" s="345">
        <v>0.2</v>
      </c>
      <c r="DT61" s="259">
        <v>0.15</v>
      </c>
      <c r="DU61" s="259">
        <v>-0.2</v>
      </c>
      <c r="DV61" s="259">
        <v>-0.1</v>
      </c>
      <c r="DW61" s="296">
        <v>-0.1</v>
      </c>
      <c r="DX61" s="259">
        <v>-0.05</v>
      </c>
      <c r="DY61" s="259">
        <v>-0.05</v>
      </c>
      <c r="DZ61" s="67"/>
      <c r="ED61" s="298">
        <v>219.1</v>
      </c>
      <c r="ES61" s="67"/>
      <c r="ET61" s="236">
        <v>0.78</v>
      </c>
      <c r="EU61" s="236">
        <v>0.08</v>
      </c>
      <c r="EV61" s="236">
        <v>0.04</v>
      </c>
      <c r="EW61" s="236">
        <v>0.1</v>
      </c>
      <c r="EX61" s="67"/>
      <c r="EY61" s="67"/>
      <c r="EZ61" s="67"/>
      <c r="FA61" s="67"/>
      <c r="FB61" s="67"/>
      <c r="FC61" s="67"/>
      <c r="FD61" s="307">
        <v>0.77</v>
      </c>
      <c r="FE61" s="308">
        <v>0.04</v>
      </c>
      <c r="FF61" s="308">
        <v>6.4000000000000001E-2</v>
      </c>
      <c r="FG61" s="308">
        <v>0.126</v>
      </c>
      <c r="FH61" s="67"/>
      <c r="FI61" s="67"/>
      <c r="FJ61" s="67"/>
      <c r="FK61" s="307">
        <v>0.65</v>
      </c>
      <c r="FL61" s="308">
        <v>0.1</v>
      </c>
      <c r="FM61" s="308">
        <v>0.124</v>
      </c>
      <c r="FN61" s="308">
        <v>0.126</v>
      </c>
      <c r="FO61" s="67"/>
      <c r="FP61" s="67"/>
      <c r="FQ61" s="67"/>
      <c r="FR61" s="67"/>
      <c r="FS61" s="67"/>
      <c r="FT61" s="67"/>
      <c r="FU61" s="67"/>
      <c r="FV61" s="67"/>
      <c r="FW61" s="67"/>
      <c r="FX61" s="67"/>
      <c r="FY61" s="67"/>
      <c r="FZ61" s="67"/>
      <c r="GA61" s="67"/>
      <c r="GB61" s="67"/>
      <c r="GC61" s="67"/>
      <c r="GD61" s="67"/>
      <c r="GE61" s="67"/>
      <c r="GF61" s="67"/>
      <c r="GG61" s="67"/>
      <c r="GH61" s="67"/>
      <c r="GI61" s="67"/>
      <c r="GJ61" s="67"/>
      <c r="GK61" s="67"/>
      <c r="GL61" s="67"/>
      <c r="GP61" s="67"/>
      <c r="GQ61" s="67"/>
      <c r="GR61" s="650"/>
      <c r="GS61" s="651"/>
      <c r="GX61" s="528">
        <v>0.75</v>
      </c>
      <c r="GY61" s="531">
        <v>0.25</v>
      </c>
      <c r="HC61" s="530">
        <v>0.4</v>
      </c>
      <c r="HD61" s="530">
        <v>0.6</v>
      </c>
      <c r="HE61" s="67"/>
      <c r="HF61" s="67"/>
      <c r="HH61" s="67"/>
      <c r="HM61" s="67"/>
      <c r="HN61" s="67"/>
      <c r="HP61" s="653">
        <v>0.19999639999999999</v>
      </c>
      <c r="HQ61" s="653">
        <v>0.80000360000000004</v>
      </c>
      <c r="HR61" s="565" t="s">
        <v>466</v>
      </c>
      <c r="HS61" s="733" t="s">
        <v>466</v>
      </c>
      <c r="HT61" s="733" t="s">
        <v>466</v>
      </c>
      <c r="HU61" s="648"/>
      <c r="HV61" s="648"/>
      <c r="HW61" s="566" t="s">
        <v>466</v>
      </c>
      <c r="HX61" s="564" t="s">
        <v>466</v>
      </c>
      <c r="HY61" s="564" t="s">
        <v>466</v>
      </c>
      <c r="HZ61" s="769"/>
      <c r="IA61" s="863"/>
      <c r="IB61" s="565" t="s">
        <v>466</v>
      </c>
      <c r="IC61" s="733" t="s">
        <v>466</v>
      </c>
      <c r="ID61" s="733" t="s">
        <v>466</v>
      </c>
      <c r="IG61" s="381" t="s">
        <v>466</v>
      </c>
      <c r="IH61" s="564" t="s">
        <v>466</v>
      </c>
      <c r="II61" s="564" t="s">
        <v>466</v>
      </c>
      <c r="IJ61" s="649"/>
      <c r="IK61" s="649"/>
      <c r="IL61" s="381" t="s">
        <v>466</v>
      </c>
      <c r="IM61" s="564" t="s">
        <v>466</v>
      </c>
      <c r="IN61" s="564" t="s">
        <v>466</v>
      </c>
      <c r="IO61" s="649"/>
      <c r="IP61" s="649"/>
      <c r="JJ61" s="326">
        <v>3</v>
      </c>
      <c r="JK61" s="326">
        <v>3</v>
      </c>
      <c r="JL61" s="326">
        <v>2</v>
      </c>
      <c r="JM61" s="67"/>
      <c r="JN61" s="67"/>
      <c r="JO61" s="67"/>
      <c r="JP61" s="67"/>
      <c r="KN61" s="67"/>
      <c r="KO61" s="67"/>
      <c r="KQ61" s="67"/>
      <c r="KR61" s="67"/>
      <c r="LX61" s="632"/>
      <c r="LY61" s="633">
        <v>306110</v>
      </c>
      <c r="LZ61" s="551">
        <v>311850</v>
      </c>
      <c r="MC61" s="653"/>
      <c r="MD61" s="653"/>
      <c r="ME61" s="653"/>
      <c r="MH61" s="653"/>
      <c r="MI61" s="653"/>
      <c r="MK61" s="67"/>
    </row>
    <row r="62" spans="1:351" hidden="1" x14ac:dyDescent="0.2">
      <c r="A62" s="654">
        <v>44136</v>
      </c>
      <c r="B62" s="855">
        <v>11</v>
      </c>
      <c r="C62" s="853">
        <v>2020</v>
      </c>
      <c r="D62" s="500"/>
      <c r="L62" s="646"/>
      <c r="M62" s="646"/>
      <c r="N62" s="646"/>
      <c r="S62" s="646"/>
      <c r="X62" s="646"/>
      <c r="AS62" s="117">
        <v>0.28000000000000003</v>
      </c>
      <c r="AT62" s="117">
        <v>0.12</v>
      </c>
      <c r="AU62" s="118">
        <v>0.12</v>
      </c>
      <c r="AV62" s="648"/>
      <c r="AY62" s="648">
        <v>0.22</v>
      </c>
      <c r="AZ62" s="271">
        <v>0.1</v>
      </c>
      <c r="BA62" s="272">
        <v>0.1</v>
      </c>
      <c r="BF62" s="273">
        <v>5.0000000000000001E-3</v>
      </c>
      <c r="BG62" s="273">
        <v>2.5999999999999999E-3</v>
      </c>
      <c r="BH62" s="273">
        <v>2.3999999999999998E-3</v>
      </c>
      <c r="BM62" s="273">
        <v>4.0000000000000001E-3</v>
      </c>
      <c r="BN62" s="273">
        <v>2E-3</v>
      </c>
      <c r="BO62" s="274">
        <v>1E-3</v>
      </c>
      <c r="BP62" s="273" t="s">
        <v>466</v>
      </c>
      <c r="BQ62" s="1021"/>
      <c r="BR62" s="1097">
        <v>0.5</v>
      </c>
      <c r="BS62" s="1021">
        <v>5</v>
      </c>
      <c r="BT62" s="67"/>
      <c r="BU62" s="67"/>
      <c r="BV62" s="67"/>
      <c r="BW62" s="67"/>
      <c r="BX62" s="67"/>
      <c r="BY62" s="276">
        <v>0.04</v>
      </c>
      <c r="BZ62" s="649">
        <v>0.06</v>
      </c>
      <c r="CL62" s="525">
        <v>0.8</v>
      </c>
      <c r="CM62" s="345">
        <v>0.2</v>
      </c>
      <c r="DT62" s="259">
        <v>0.15</v>
      </c>
      <c r="DU62" s="259">
        <v>-0.2</v>
      </c>
      <c r="DV62" s="259">
        <v>-0.1</v>
      </c>
      <c r="DW62" s="296">
        <v>-0.1</v>
      </c>
      <c r="DX62" s="259">
        <v>-0.05</v>
      </c>
      <c r="DY62" s="259">
        <v>-0.05</v>
      </c>
      <c r="DZ62" s="67"/>
      <c r="ED62" s="298">
        <v>219.1</v>
      </c>
      <c r="ES62" s="67"/>
      <c r="ET62" s="236">
        <v>0.78</v>
      </c>
      <c r="EU62" s="236">
        <v>0.08</v>
      </c>
      <c r="EV62" s="236">
        <v>0.04</v>
      </c>
      <c r="EW62" s="236">
        <v>0.1</v>
      </c>
      <c r="EX62" s="67"/>
      <c r="EY62" s="67"/>
      <c r="EZ62" s="67"/>
      <c r="FA62" s="67"/>
      <c r="FB62" s="67"/>
      <c r="FC62" s="67"/>
      <c r="FD62" s="307">
        <v>0.77</v>
      </c>
      <c r="FE62" s="308">
        <v>0.04</v>
      </c>
      <c r="FF62" s="308">
        <v>6.4000000000000001E-2</v>
      </c>
      <c r="FG62" s="308">
        <v>0.126</v>
      </c>
      <c r="FH62" s="67"/>
      <c r="FI62" s="67"/>
      <c r="FJ62" s="67"/>
      <c r="FK62" s="307">
        <v>0.65</v>
      </c>
      <c r="FL62" s="308">
        <v>0.1</v>
      </c>
      <c r="FM62" s="308">
        <v>0.124</v>
      </c>
      <c r="FN62" s="308">
        <v>0.126</v>
      </c>
      <c r="FO62" s="67"/>
      <c r="FP62" s="67"/>
      <c r="FQ62" s="67"/>
      <c r="FR62" s="67"/>
      <c r="FS62" s="67"/>
      <c r="FT62" s="67"/>
      <c r="FU62" s="67"/>
      <c r="FV62" s="67"/>
      <c r="FW62" s="67"/>
      <c r="FX62" s="67"/>
      <c r="FY62" s="67"/>
      <c r="FZ62" s="67"/>
      <c r="GA62" s="67"/>
      <c r="GB62" s="67"/>
      <c r="GC62" s="67"/>
      <c r="GD62" s="67"/>
      <c r="GE62" s="67"/>
      <c r="GF62" s="67"/>
      <c r="GG62" s="67"/>
      <c r="GH62" s="67"/>
      <c r="GI62" s="67"/>
      <c r="GJ62" s="67"/>
      <c r="GK62" s="67"/>
      <c r="GL62" s="67"/>
      <c r="GP62" s="67"/>
      <c r="GQ62" s="67"/>
      <c r="GR62" s="650"/>
      <c r="GS62" s="651"/>
      <c r="GX62" s="528">
        <v>0.75</v>
      </c>
      <c r="GY62" s="531">
        <v>0.25</v>
      </c>
      <c r="HC62" s="530">
        <v>0.4</v>
      </c>
      <c r="HD62" s="530">
        <v>0.6</v>
      </c>
      <c r="HE62" s="67"/>
      <c r="HF62" s="67"/>
      <c r="HH62" s="67"/>
      <c r="HM62" s="67"/>
      <c r="HN62" s="67"/>
      <c r="HP62" s="653">
        <v>0.19999639999999999</v>
      </c>
      <c r="HQ62" s="653">
        <v>0.80000360000000004</v>
      </c>
      <c r="HR62" s="565" t="s">
        <v>466</v>
      </c>
      <c r="HS62" s="733" t="s">
        <v>466</v>
      </c>
      <c r="HT62" s="733" t="s">
        <v>466</v>
      </c>
      <c r="HU62" s="648"/>
      <c r="HV62" s="648"/>
      <c r="HW62" s="566" t="s">
        <v>466</v>
      </c>
      <c r="HX62" s="564" t="s">
        <v>466</v>
      </c>
      <c r="HY62" s="564" t="s">
        <v>466</v>
      </c>
      <c r="HZ62" s="769"/>
      <c r="IA62" s="863"/>
      <c r="IB62" s="565" t="s">
        <v>466</v>
      </c>
      <c r="IC62" s="733" t="s">
        <v>466</v>
      </c>
      <c r="ID62" s="733" t="s">
        <v>466</v>
      </c>
      <c r="IG62" s="381" t="s">
        <v>466</v>
      </c>
      <c r="IH62" s="564" t="s">
        <v>466</v>
      </c>
      <c r="II62" s="564" t="s">
        <v>466</v>
      </c>
      <c r="IJ62" s="649"/>
      <c r="IK62" s="649"/>
      <c r="IL62" s="381" t="s">
        <v>466</v>
      </c>
      <c r="IM62" s="564" t="s">
        <v>466</v>
      </c>
      <c r="IN62" s="564" t="s">
        <v>466</v>
      </c>
      <c r="IO62" s="649"/>
      <c r="IP62" s="649"/>
      <c r="JJ62" s="326">
        <v>3</v>
      </c>
      <c r="JK62" s="326">
        <v>3</v>
      </c>
      <c r="JL62" s="326">
        <v>2</v>
      </c>
      <c r="JM62" s="67"/>
      <c r="JN62" s="67"/>
      <c r="JO62" s="67"/>
      <c r="JP62" s="67"/>
      <c r="KN62" s="67"/>
      <c r="KO62" s="67"/>
      <c r="KQ62" s="67"/>
      <c r="KR62" s="67"/>
      <c r="LX62" s="632"/>
      <c r="LY62" s="633">
        <v>320960</v>
      </c>
      <c r="LZ62" s="551">
        <v>297000</v>
      </c>
      <c r="MC62" s="653"/>
      <c r="MD62" s="653"/>
      <c r="ME62" s="653"/>
      <c r="MH62" s="653"/>
      <c r="MI62" s="653"/>
      <c r="MK62" s="67"/>
    </row>
    <row r="63" spans="1:351" hidden="1" x14ac:dyDescent="0.2">
      <c r="A63" s="654">
        <v>44166</v>
      </c>
      <c r="B63" s="855">
        <v>12</v>
      </c>
      <c r="C63" s="853">
        <v>2020</v>
      </c>
      <c r="D63" s="500"/>
      <c r="L63" s="646"/>
      <c r="M63" s="646"/>
      <c r="N63" s="646"/>
      <c r="S63" s="646"/>
      <c r="X63" s="646"/>
      <c r="AS63" s="117">
        <v>0.28000000000000003</v>
      </c>
      <c r="AT63" s="117">
        <v>0.12</v>
      </c>
      <c r="AU63" s="118">
        <v>0.12</v>
      </c>
      <c r="AV63" s="648"/>
      <c r="AY63" s="648">
        <v>0.22</v>
      </c>
      <c r="AZ63" s="120">
        <v>0.1</v>
      </c>
      <c r="BA63" s="121">
        <v>0.1</v>
      </c>
      <c r="BF63" s="276">
        <v>5.0000000000000001E-3</v>
      </c>
      <c r="BG63" s="276">
        <v>2.5999999999999999E-3</v>
      </c>
      <c r="BH63" s="276">
        <v>2.3999999999999998E-3</v>
      </c>
      <c r="BM63" s="159">
        <v>4.0000000000000001E-3</v>
      </c>
      <c r="BN63" s="159">
        <v>2E-3</v>
      </c>
      <c r="BO63" s="342">
        <v>1E-3</v>
      </c>
      <c r="BP63" s="273" t="s">
        <v>466</v>
      </c>
      <c r="BQ63" s="1023"/>
      <c r="BR63" s="1095">
        <v>0.5</v>
      </c>
      <c r="BS63" s="879">
        <v>5</v>
      </c>
      <c r="BT63" s="67"/>
      <c r="BU63" s="67"/>
      <c r="BV63" s="67"/>
      <c r="BW63" s="67"/>
      <c r="BX63" s="67"/>
      <c r="BY63" s="276">
        <v>0.04</v>
      </c>
      <c r="BZ63" s="649">
        <v>0.06</v>
      </c>
      <c r="CL63" s="525">
        <v>0.8</v>
      </c>
      <c r="CM63" s="345">
        <v>0.2</v>
      </c>
      <c r="DT63" s="259">
        <v>0.15</v>
      </c>
      <c r="DU63" s="259">
        <v>-0.2</v>
      </c>
      <c r="DV63" s="259">
        <v>-0.1</v>
      </c>
      <c r="DW63" s="296">
        <v>-0.1</v>
      </c>
      <c r="DX63" s="259">
        <v>-0.05</v>
      </c>
      <c r="DY63" s="259">
        <v>-0.05</v>
      </c>
      <c r="DZ63" s="67"/>
      <c r="ED63" s="298">
        <v>219.1</v>
      </c>
      <c r="ES63" s="67"/>
      <c r="ET63" s="236">
        <v>0.78</v>
      </c>
      <c r="EU63" s="236">
        <v>0.08</v>
      </c>
      <c r="EV63" s="236">
        <v>0.04</v>
      </c>
      <c r="EW63" s="236">
        <v>0.1</v>
      </c>
      <c r="EX63" s="67"/>
      <c r="EY63" s="67"/>
      <c r="EZ63" s="67"/>
      <c r="FA63" s="67"/>
      <c r="FB63" s="67"/>
      <c r="FC63" s="67"/>
      <c r="FD63" s="307">
        <v>0.77</v>
      </c>
      <c r="FE63" s="308">
        <v>0.04</v>
      </c>
      <c r="FF63" s="308">
        <v>6.4000000000000001E-2</v>
      </c>
      <c r="FG63" s="308">
        <v>0.126</v>
      </c>
      <c r="FH63" s="67"/>
      <c r="FI63" s="67"/>
      <c r="FJ63" s="67"/>
      <c r="FK63" s="307">
        <v>0.65</v>
      </c>
      <c r="FL63" s="308">
        <v>0.1</v>
      </c>
      <c r="FM63" s="308">
        <v>0.124</v>
      </c>
      <c r="FN63" s="308">
        <v>0.126</v>
      </c>
      <c r="FO63" s="67"/>
      <c r="FP63" s="67"/>
      <c r="FQ63" s="67"/>
      <c r="FR63" s="67"/>
      <c r="FS63" s="67"/>
      <c r="FT63" s="67"/>
      <c r="FU63" s="67"/>
      <c r="FV63" s="67"/>
      <c r="FW63" s="67"/>
      <c r="FX63" s="67"/>
      <c r="FY63" s="67"/>
      <c r="FZ63" s="67"/>
      <c r="GA63" s="67"/>
      <c r="GB63" s="67"/>
      <c r="GC63" s="67"/>
      <c r="GD63" s="67"/>
      <c r="GE63" s="67"/>
      <c r="GF63" s="67"/>
      <c r="GG63" s="67"/>
      <c r="GH63" s="67"/>
      <c r="GI63" s="67"/>
      <c r="GJ63" s="67"/>
      <c r="GK63" s="67"/>
      <c r="GL63" s="67"/>
      <c r="GP63" s="67"/>
      <c r="GQ63" s="67"/>
      <c r="GR63" s="650"/>
      <c r="GS63" s="651"/>
      <c r="GX63" s="528">
        <v>0.75</v>
      </c>
      <c r="GY63" s="531">
        <v>0.25</v>
      </c>
      <c r="HC63" s="530">
        <v>0.4</v>
      </c>
      <c r="HD63" s="530">
        <v>0.6</v>
      </c>
      <c r="HE63" s="67"/>
      <c r="HF63" s="67"/>
      <c r="HH63" s="67"/>
      <c r="HM63" s="67"/>
      <c r="HN63" s="67"/>
      <c r="HP63" s="653">
        <v>0.19999639999999999</v>
      </c>
      <c r="HQ63" s="653">
        <v>0.80000360000000004</v>
      </c>
      <c r="HR63" s="565" t="s">
        <v>466</v>
      </c>
      <c r="HS63" s="733" t="s">
        <v>466</v>
      </c>
      <c r="HT63" s="733" t="s">
        <v>466</v>
      </c>
      <c r="HU63" s="648"/>
      <c r="HV63" s="648"/>
      <c r="HW63" s="566" t="s">
        <v>466</v>
      </c>
      <c r="HX63" s="564" t="s">
        <v>466</v>
      </c>
      <c r="HY63" s="564" t="s">
        <v>466</v>
      </c>
      <c r="HZ63" s="769"/>
      <c r="IA63" s="863"/>
      <c r="IB63" s="565" t="s">
        <v>466</v>
      </c>
      <c r="IC63" s="733" t="s">
        <v>466</v>
      </c>
      <c r="ID63" s="733" t="s">
        <v>466</v>
      </c>
      <c r="IG63" s="381" t="s">
        <v>466</v>
      </c>
      <c r="IH63" s="564" t="s">
        <v>466</v>
      </c>
      <c r="II63" s="564" t="s">
        <v>466</v>
      </c>
      <c r="IJ63" s="649"/>
      <c r="IK63" s="649"/>
      <c r="IL63" s="381" t="s">
        <v>466</v>
      </c>
      <c r="IM63" s="564" t="s">
        <v>466</v>
      </c>
      <c r="IN63" s="564" t="s">
        <v>466</v>
      </c>
      <c r="IO63" s="649"/>
      <c r="IP63" s="649"/>
      <c r="JJ63" s="326">
        <v>3</v>
      </c>
      <c r="JK63" s="326">
        <v>3</v>
      </c>
      <c r="JL63" s="326">
        <v>2</v>
      </c>
      <c r="JM63" s="67"/>
      <c r="JN63" s="67"/>
      <c r="JO63" s="67"/>
      <c r="JP63" s="67"/>
      <c r="KN63" s="67"/>
      <c r="KO63" s="67"/>
      <c r="KQ63" s="67"/>
      <c r="KR63" s="67"/>
      <c r="LX63" s="549"/>
      <c r="LY63" s="633">
        <v>335810</v>
      </c>
      <c r="LZ63" s="551">
        <v>282150</v>
      </c>
      <c r="MC63" s="653"/>
      <c r="MD63" s="653"/>
      <c r="ME63" s="653"/>
      <c r="MH63" s="653"/>
      <c r="MI63" s="653"/>
      <c r="MK63" s="67"/>
    </row>
    <row r="64" spans="1:351" hidden="1" x14ac:dyDescent="0.2">
      <c r="A64" s="654">
        <v>44197</v>
      </c>
      <c r="B64" s="855">
        <v>1</v>
      </c>
      <c r="C64" s="853">
        <v>2021</v>
      </c>
      <c r="D64" s="500"/>
      <c r="L64" s="646"/>
      <c r="M64" s="646"/>
      <c r="N64" s="646"/>
      <c r="S64" s="646"/>
      <c r="X64" s="646"/>
      <c r="AS64" s="117">
        <v>0.28000000000000003</v>
      </c>
      <c r="AT64" s="117">
        <v>0.12</v>
      </c>
      <c r="AU64" s="118">
        <v>0.12</v>
      </c>
      <c r="AV64" s="648"/>
      <c r="AY64" s="648">
        <v>0.22</v>
      </c>
      <c r="AZ64" s="271">
        <v>0.1</v>
      </c>
      <c r="BA64" s="272">
        <v>0.1</v>
      </c>
      <c r="BF64" s="273">
        <v>5.0000000000000001E-3</v>
      </c>
      <c r="BG64" s="273">
        <v>2.5999999999999999E-3</v>
      </c>
      <c r="BH64" s="273">
        <v>2.3999999999999998E-3</v>
      </c>
      <c r="BM64" s="273">
        <v>4.0000000000000001E-3</v>
      </c>
      <c r="BN64" s="273">
        <v>2E-3</v>
      </c>
      <c r="BO64" s="274">
        <v>1E-3</v>
      </c>
      <c r="BP64" s="273" t="s">
        <v>466</v>
      </c>
      <c r="BQ64" s="1021"/>
      <c r="BR64" s="1097">
        <v>0.5</v>
      </c>
      <c r="BS64" s="1021">
        <v>5</v>
      </c>
      <c r="BT64" s="67"/>
      <c r="BU64" s="67"/>
      <c r="BV64" s="67"/>
      <c r="BW64" s="67"/>
      <c r="BX64" s="67"/>
      <c r="BY64" s="276">
        <v>0.04</v>
      </c>
      <c r="BZ64" s="649">
        <v>0.06</v>
      </c>
      <c r="CL64" s="525">
        <v>0.8</v>
      </c>
      <c r="CM64" s="345">
        <v>0.2</v>
      </c>
      <c r="DT64" s="259">
        <v>0.15</v>
      </c>
      <c r="DU64" s="259">
        <v>-0.2</v>
      </c>
      <c r="DV64" s="259">
        <v>-0.1</v>
      </c>
      <c r="DW64" s="296">
        <v>-0.1</v>
      </c>
      <c r="DX64" s="259">
        <v>-0.05</v>
      </c>
      <c r="DY64" s="259">
        <v>-0.05</v>
      </c>
      <c r="DZ64" s="67"/>
      <c r="ED64" s="298">
        <v>219.1</v>
      </c>
      <c r="ES64" s="67"/>
      <c r="ET64" s="236">
        <v>0.78</v>
      </c>
      <c r="EU64" s="236">
        <v>0.08</v>
      </c>
      <c r="EV64" s="236">
        <v>0.04</v>
      </c>
      <c r="EW64" s="236">
        <v>0.1</v>
      </c>
      <c r="EX64" s="67"/>
      <c r="EY64" s="67"/>
      <c r="EZ64" s="67"/>
      <c r="FA64" s="67"/>
      <c r="FB64" s="67"/>
      <c r="FC64" s="67"/>
      <c r="FD64" s="307">
        <v>0.77</v>
      </c>
      <c r="FE64" s="308">
        <v>0.04</v>
      </c>
      <c r="FF64" s="308">
        <v>6.4000000000000001E-2</v>
      </c>
      <c r="FG64" s="308">
        <v>0.126</v>
      </c>
      <c r="FH64" s="67"/>
      <c r="FI64" s="67"/>
      <c r="FJ64" s="67"/>
      <c r="FK64" s="307">
        <v>0.65</v>
      </c>
      <c r="FL64" s="308">
        <v>0.1</v>
      </c>
      <c r="FM64" s="308">
        <v>0.124</v>
      </c>
      <c r="FN64" s="308">
        <v>0.126</v>
      </c>
      <c r="FO64" s="67"/>
      <c r="FP64" s="67"/>
      <c r="FQ64" s="67"/>
      <c r="FR64" s="67"/>
      <c r="FS64" s="67"/>
      <c r="FT64" s="67"/>
      <c r="FU64" s="67"/>
      <c r="FV64" s="67"/>
      <c r="FW64" s="67"/>
      <c r="FX64" s="67"/>
      <c r="FY64" s="67"/>
      <c r="FZ64" s="67"/>
      <c r="GA64" s="67"/>
      <c r="GB64" s="67"/>
      <c r="GC64" s="67"/>
      <c r="GD64" s="67"/>
      <c r="GE64" s="67"/>
      <c r="GF64" s="67"/>
      <c r="GG64" s="67"/>
      <c r="GH64" s="67"/>
      <c r="GI64" s="67"/>
      <c r="GJ64" s="67"/>
      <c r="GK64" s="67"/>
      <c r="GL64" s="67"/>
      <c r="GP64" s="67"/>
      <c r="GQ64" s="67"/>
      <c r="GR64" s="650"/>
      <c r="GS64" s="651"/>
      <c r="GX64" s="528">
        <v>0.75</v>
      </c>
      <c r="GY64" s="531">
        <v>0.25</v>
      </c>
      <c r="HC64" s="530">
        <v>0.4</v>
      </c>
      <c r="HD64" s="530">
        <v>0.6</v>
      </c>
      <c r="HE64" s="67"/>
      <c r="HF64" s="67"/>
      <c r="HH64" s="67"/>
      <c r="HM64" s="67"/>
      <c r="HN64" s="67"/>
      <c r="HP64" s="653">
        <v>0.19999639999999999</v>
      </c>
      <c r="HQ64" s="653">
        <v>0.80000360000000004</v>
      </c>
      <c r="HR64" s="565" t="s">
        <v>466</v>
      </c>
      <c r="HS64" s="733" t="s">
        <v>466</v>
      </c>
      <c r="HT64" s="733" t="s">
        <v>466</v>
      </c>
      <c r="HU64" s="648"/>
      <c r="HV64" s="648"/>
      <c r="HW64" s="566" t="s">
        <v>466</v>
      </c>
      <c r="HX64" s="564" t="s">
        <v>466</v>
      </c>
      <c r="HY64" s="564" t="s">
        <v>466</v>
      </c>
      <c r="HZ64" s="769"/>
      <c r="IA64" s="863"/>
      <c r="IB64" s="565" t="s">
        <v>466</v>
      </c>
      <c r="IC64" s="733" t="s">
        <v>466</v>
      </c>
      <c r="ID64" s="733" t="s">
        <v>466</v>
      </c>
      <c r="IG64" s="381" t="s">
        <v>466</v>
      </c>
      <c r="IH64" s="564" t="s">
        <v>466</v>
      </c>
      <c r="II64" s="564" t="s">
        <v>466</v>
      </c>
      <c r="IJ64" s="649"/>
      <c r="IK64" s="649"/>
      <c r="IL64" s="381" t="s">
        <v>466</v>
      </c>
      <c r="IM64" s="564" t="s">
        <v>466</v>
      </c>
      <c r="IN64" s="564" t="s">
        <v>466</v>
      </c>
      <c r="IO64" s="649"/>
      <c r="IP64" s="649"/>
      <c r="JJ64" s="326">
        <v>3</v>
      </c>
      <c r="JK64" s="326">
        <v>3</v>
      </c>
      <c r="JL64" s="326">
        <v>2</v>
      </c>
      <c r="JM64" s="67"/>
      <c r="JN64" s="67"/>
      <c r="JO64" s="67"/>
      <c r="JP64" s="67"/>
      <c r="KN64" s="67"/>
      <c r="KO64" s="67"/>
      <c r="KQ64" s="67"/>
      <c r="KR64" s="67"/>
      <c r="LX64" s="632"/>
      <c r="LY64" s="633">
        <v>350660</v>
      </c>
      <c r="LZ64" s="551">
        <v>267300</v>
      </c>
      <c r="MC64" s="653"/>
      <c r="MD64" s="653"/>
      <c r="ME64" s="653"/>
      <c r="MH64" s="653"/>
      <c r="MI64" s="653"/>
      <c r="MK64" s="67"/>
    </row>
    <row r="65" spans="1:349" hidden="1" x14ac:dyDescent="0.2">
      <c r="A65" s="654">
        <v>44228</v>
      </c>
      <c r="B65" s="855">
        <v>2</v>
      </c>
      <c r="C65" s="853">
        <v>2021</v>
      </c>
      <c r="D65" s="500"/>
      <c r="L65" s="646"/>
      <c r="M65" s="646"/>
      <c r="N65" s="646"/>
      <c r="S65" s="646"/>
      <c r="X65" s="646"/>
      <c r="AS65" s="117">
        <v>0.28000000000000003</v>
      </c>
      <c r="AT65" s="117">
        <v>0.12</v>
      </c>
      <c r="AU65" s="118">
        <v>0.12</v>
      </c>
      <c r="AV65" s="648"/>
      <c r="AY65" s="648">
        <v>0.22</v>
      </c>
      <c r="AZ65" s="271">
        <v>0.1</v>
      </c>
      <c r="BA65" s="272">
        <v>0.1</v>
      </c>
      <c r="BF65" s="273">
        <v>5.0000000000000001E-3</v>
      </c>
      <c r="BG65" s="273">
        <v>2.5999999999999999E-3</v>
      </c>
      <c r="BH65" s="273">
        <v>2.3999999999999998E-3</v>
      </c>
      <c r="BM65" s="273">
        <v>4.0000000000000001E-3</v>
      </c>
      <c r="BN65" s="273">
        <v>2E-3</v>
      </c>
      <c r="BO65" s="274">
        <v>1E-3</v>
      </c>
      <c r="BP65" s="273" t="s">
        <v>466</v>
      </c>
      <c r="BQ65" s="1021"/>
      <c r="BR65" s="1097">
        <v>0.5</v>
      </c>
      <c r="BS65" s="1021">
        <v>5</v>
      </c>
      <c r="BT65" s="67"/>
      <c r="BU65" s="67"/>
      <c r="BV65" s="67"/>
      <c r="BW65" s="67"/>
      <c r="BX65" s="67"/>
      <c r="BY65" s="276">
        <v>0.04</v>
      </c>
      <c r="BZ65" s="649">
        <v>0.06</v>
      </c>
      <c r="CL65" s="525">
        <v>0.8</v>
      </c>
      <c r="CM65" s="345">
        <v>0.2</v>
      </c>
      <c r="DT65" s="259">
        <v>0.15</v>
      </c>
      <c r="DU65" s="259">
        <v>-0.2</v>
      </c>
      <c r="DV65" s="259">
        <v>-0.1</v>
      </c>
      <c r="DW65" s="296">
        <v>-0.1</v>
      </c>
      <c r="DX65" s="259">
        <v>-0.05</v>
      </c>
      <c r="DY65" s="259">
        <v>-0.05</v>
      </c>
      <c r="DZ65" s="67"/>
      <c r="ED65" s="298">
        <v>219.1</v>
      </c>
      <c r="ES65" s="67"/>
      <c r="ET65" s="236">
        <v>0.78</v>
      </c>
      <c r="EU65" s="236">
        <v>0.08</v>
      </c>
      <c r="EV65" s="236">
        <v>0.04</v>
      </c>
      <c r="EW65" s="236">
        <v>0.1</v>
      </c>
      <c r="EX65" s="67"/>
      <c r="EY65" s="67"/>
      <c r="EZ65" s="67"/>
      <c r="FA65" s="67"/>
      <c r="FB65" s="67"/>
      <c r="FC65" s="67"/>
      <c r="FD65" s="307">
        <v>0.77</v>
      </c>
      <c r="FE65" s="308">
        <v>0.04</v>
      </c>
      <c r="FF65" s="308">
        <v>6.4000000000000001E-2</v>
      </c>
      <c r="FG65" s="308">
        <v>0.126</v>
      </c>
      <c r="FH65" s="67"/>
      <c r="FI65" s="67"/>
      <c r="FJ65" s="67"/>
      <c r="FK65" s="307">
        <v>0.65</v>
      </c>
      <c r="FL65" s="308">
        <v>0.1</v>
      </c>
      <c r="FM65" s="308">
        <v>0.124</v>
      </c>
      <c r="FN65" s="308">
        <v>0.126</v>
      </c>
      <c r="FO65" s="67"/>
      <c r="FP65" s="67"/>
      <c r="FQ65" s="67"/>
      <c r="FR65" s="67"/>
      <c r="FS65" s="67"/>
      <c r="FT65" s="67"/>
      <c r="FU65" s="67"/>
      <c r="FV65" s="67"/>
      <c r="FW65" s="67"/>
      <c r="FX65" s="67"/>
      <c r="FY65" s="67"/>
      <c r="FZ65" s="67"/>
      <c r="GA65" s="67"/>
      <c r="GB65" s="67"/>
      <c r="GC65" s="67"/>
      <c r="GD65" s="67"/>
      <c r="GE65" s="67"/>
      <c r="GF65" s="67"/>
      <c r="GG65" s="67"/>
      <c r="GH65" s="67"/>
      <c r="GI65" s="67"/>
      <c r="GJ65" s="67"/>
      <c r="GK65" s="67"/>
      <c r="GL65" s="67"/>
      <c r="GP65" s="67"/>
      <c r="GQ65" s="67"/>
      <c r="GR65" s="650"/>
      <c r="GS65" s="651"/>
      <c r="GX65" s="528">
        <v>0.75</v>
      </c>
      <c r="GY65" s="531">
        <v>0.25</v>
      </c>
      <c r="HC65" s="530">
        <v>0.4</v>
      </c>
      <c r="HD65" s="530">
        <v>0.6</v>
      </c>
      <c r="HE65" s="67"/>
      <c r="HF65" s="67"/>
      <c r="HH65" s="67"/>
      <c r="HM65" s="67"/>
      <c r="HN65" s="67"/>
      <c r="HP65" s="653">
        <v>0.19999639999999999</v>
      </c>
      <c r="HQ65" s="653">
        <v>0.80000360000000004</v>
      </c>
      <c r="HR65" s="565" t="s">
        <v>466</v>
      </c>
      <c r="HS65" s="733" t="s">
        <v>466</v>
      </c>
      <c r="HT65" s="733" t="s">
        <v>466</v>
      </c>
      <c r="HU65" s="648"/>
      <c r="HV65" s="648"/>
      <c r="HW65" s="566" t="s">
        <v>466</v>
      </c>
      <c r="HX65" s="564" t="s">
        <v>466</v>
      </c>
      <c r="HY65" s="564" t="s">
        <v>466</v>
      </c>
      <c r="HZ65" s="769"/>
      <c r="IA65" s="863"/>
      <c r="IB65" s="565" t="s">
        <v>466</v>
      </c>
      <c r="IC65" s="733" t="s">
        <v>466</v>
      </c>
      <c r="ID65" s="733" t="s">
        <v>466</v>
      </c>
      <c r="IG65" s="381" t="s">
        <v>466</v>
      </c>
      <c r="IH65" s="564" t="s">
        <v>466</v>
      </c>
      <c r="II65" s="564" t="s">
        <v>466</v>
      </c>
      <c r="IJ65" s="649"/>
      <c r="IK65" s="649"/>
      <c r="IL65" s="381" t="s">
        <v>466</v>
      </c>
      <c r="IM65" s="564" t="s">
        <v>466</v>
      </c>
      <c r="IN65" s="564" t="s">
        <v>466</v>
      </c>
      <c r="IO65" s="649"/>
      <c r="IP65" s="649"/>
      <c r="JJ65" s="326">
        <v>3</v>
      </c>
      <c r="JK65" s="326">
        <v>3</v>
      </c>
      <c r="JL65" s="326">
        <v>2</v>
      </c>
      <c r="JM65" s="67"/>
      <c r="JN65" s="67"/>
      <c r="JO65" s="67"/>
      <c r="JP65" s="67"/>
      <c r="KN65" s="67"/>
      <c r="KO65" s="67"/>
      <c r="KQ65" s="67"/>
      <c r="KR65" s="67"/>
      <c r="LX65" s="632"/>
      <c r="LY65" s="633">
        <v>365510</v>
      </c>
      <c r="LZ65" s="551">
        <v>252450</v>
      </c>
      <c r="MC65" s="653"/>
      <c r="MD65" s="653"/>
      <c r="ME65" s="653"/>
      <c r="MH65" s="653"/>
      <c r="MI65" s="653"/>
      <c r="MK65" s="67"/>
    </row>
    <row r="66" spans="1:349" ht="13.5" hidden="1" thickBot="1" x14ac:dyDescent="0.25">
      <c r="A66" s="655">
        <v>44256</v>
      </c>
      <c r="B66" s="856">
        <v>3</v>
      </c>
      <c r="C66" s="853">
        <v>2021</v>
      </c>
      <c r="D66" s="500"/>
      <c r="L66" s="646"/>
      <c r="M66" s="646"/>
      <c r="N66" s="646"/>
      <c r="S66" s="646"/>
      <c r="X66" s="646"/>
      <c r="AS66" s="904">
        <v>0.28000000000000003</v>
      </c>
      <c r="AT66" s="971">
        <v>0.12</v>
      </c>
      <c r="AU66" s="905">
        <v>0.12</v>
      </c>
      <c r="AY66" s="771">
        <v>0.22</v>
      </c>
      <c r="AZ66" s="113">
        <v>0.1</v>
      </c>
      <c r="BA66" s="114">
        <v>0.1</v>
      </c>
      <c r="BF66" s="276">
        <v>5.0000000000000001E-3</v>
      </c>
      <c r="BG66" s="276">
        <v>2.5999999999999999E-3</v>
      </c>
      <c r="BH66" s="276">
        <v>2.3999999999999998E-3</v>
      </c>
      <c r="BM66" s="159">
        <v>4.0000000000000001E-3</v>
      </c>
      <c r="BN66" s="159">
        <v>2E-3</v>
      </c>
      <c r="BO66" s="342">
        <v>1E-3</v>
      </c>
      <c r="BP66" s="273" t="s">
        <v>466</v>
      </c>
      <c r="BQ66" s="1023"/>
      <c r="BR66" s="1095">
        <v>0.5</v>
      </c>
      <c r="BS66" s="879">
        <v>5</v>
      </c>
      <c r="BT66" s="67"/>
      <c r="BU66" s="67"/>
      <c r="BV66" s="67"/>
      <c r="BW66" s="67"/>
      <c r="BX66" s="67"/>
      <c r="BY66" s="276">
        <v>0.04</v>
      </c>
      <c r="BZ66" s="649">
        <v>0.06</v>
      </c>
      <c r="CL66" s="595">
        <v>0.8</v>
      </c>
      <c r="CM66" s="397">
        <v>0.2</v>
      </c>
      <c r="DT66" s="596">
        <v>0.15</v>
      </c>
      <c r="DU66" s="596">
        <v>-0.2</v>
      </c>
      <c r="DV66" s="596">
        <v>-0.1</v>
      </c>
      <c r="DW66" s="406">
        <v>-0.1</v>
      </c>
      <c r="DX66" s="596">
        <v>-0.05</v>
      </c>
      <c r="DY66" s="596">
        <v>-0.05</v>
      </c>
      <c r="DZ66" s="67"/>
      <c r="ED66" s="298">
        <v>219.1</v>
      </c>
      <c r="ES66" s="67"/>
      <c r="ET66" s="413">
        <v>0.78</v>
      </c>
      <c r="EU66" s="413">
        <v>0.08</v>
      </c>
      <c r="EV66" s="413">
        <v>0.04</v>
      </c>
      <c r="EW66" s="413">
        <v>0.1</v>
      </c>
      <c r="EX66" s="67"/>
      <c r="EY66" s="67"/>
      <c r="EZ66" s="67"/>
      <c r="FA66" s="67"/>
      <c r="FB66" s="67"/>
      <c r="FC66" s="67"/>
      <c r="FD66" s="416">
        <v>0.77</v>
      </c>
      <c r="FE66" s="417">
        <v>0.04</v>
      </c>
      <c r="FF66" s="417">
        <v>6.4000000000000001E-2</v>
      </c>
      <c r="FG66" s="417">
        <v>0.126</v>
      </c>
      <c r="FH66" s="67"/>
      <c r="FI66" s="67"/>
      <c r="FJ66" s="67"/>
      <c r="FK66" s="416">
        <v>0.65</v>
      </c>
      <c r="FL66" s="417">
        <v>0.1</v>
      </c>
      <c r="FM66" s="417">
        <v>0.124</v>
      </c>
      <c r="FN66" s="417">
        <v>0.126</v>
      </c>
      <c r="FO66" s="67"/>
      <c r="FP66" s="67"/>
      <c r="FQ66" s="67"/>
      <c r="FR66" s="67"/>
      <c r="FS66" s="67"/>
      <c r="FT66" s="67"/>
      <c r="FU66" s="67"/>
      <c r="FV66" s="67"/>
      <c r="FW66" s="67"/>
      <c r="FX66" s="67"/>
      <c r="FY66" s="67"/>
      <c r="FZ66" s="67"/>
      <c r="GA66" s="67"/>
      <c r="GB66" s="67"/>
      <c r="GC66" s="67"/>
      <c r="GD66" s="67"/>
      <c r="GE66" s="67"/>
      <c r="GF66" s="67"/>
      <c r="GG66" s="67"/>
      <c r="GH66" s="67"/>
      <c r="GI66" s="67"/>
      <c r="GJ66" s="67"/>
      <c r="GK66" s="67"/>
      <c r="GL66" s="67"/>
      <c r="GP66" s="67"/>
      <c r="GQ66" s="67"/>
      <c r="GR66" s="650"/>
      <c r="GS66" s="651"/>
      <c r="GX66" s="599">
        <v>0.75</v>
      </c>
      <c r="GY66" s="602">
        <v>0.25</v>
      </c>
      <c r="HC66" s="601">
        <v>0.4</v>
      </c>
      <c r="HD66" s="601">
        <v>0.6</v>
      </c>
      <c r="HE66" s="67"/>
      <c r="HF66" s="67"/>
      <c r="HH66" s="67"/>
      <c r="HM66" s="67"/>
      <c r="HN66" s="67"/>
      <c r="HP66" s="653">
        <v>0.19999639999999999</v>
      </c>
      <c r="HQ66" s="653">
        <v>0.80000360000000004</v>
      </c>
      <c r="HR66" s="425" t="s">
        <v>466</v>
      </c>
      <c r="HS66" s="862" t="s">
        <v>466</v>
      </c>
      <c r="HT66" s="862" t="s">
        <v>466</v>
      </c>
      <c r="HU66" s="771"/>
      <c r="HV66" s="771"/>
      <c r="HW66" s="427" t="s">
        <v>466</v>
      </c>
      <c r="HX66" s="775" t="s">
        <v>466</v>
      </c>
      <c r="HY66" s="775" t="s">
        <v>466</v>
      </c>
      <c r="HZ66" s="772"/>
      <c r="IA66" s="864"/>
      <c r="IB66" s="565" t="s">
        <v>466</v>
      </c>
      <c r="IC66" s="733" t="s">
        <v>466</v>
      </c>
      <c r="ID66" s="733" t="s">
        <v>466</v>
      </c>
      <c r="IG66" s="381" t="s">
        <v>466</v>
      </c>
      <c r="IH66" s="564" t="s">
        <v>466</v>
      </c>
      <c r="II66" s="564" t="s">
        <v>466</v>
      </c>
      <c r="IJ66" s="649"/>
      <c r="IK66" s="649"/>
      <c r="IL66" s="381" t="s">
        <v>466</v>
      </c>
      <c r="IM66" s="564" t="s">
        <v>466</v>
      </c>
      <c r="IN66" s="564" t="s">
        <v>466</v>
      </c>
      <c r="IO66" s="649"/>
      <c r="IP66" s="649"/>
      <c r="JJ66" s="430">
        <v>3</v>
      </c>
      <c r="JK66" s="430">
        <v>3</v>
      </c>
      <c r="JL66" s="430">
        <v>2</v>
      </c>
      <c r="JM66" s="67"/>
      <c r="JN66" s="67"/>
      <c r="JO66" s="67"/>
      <c r="JP66" s="67"/>
      <c r="KN66" s="67"/>
      <c r="KO66" s="67"/>
      <c r="KQ66" s="67"/>
      <c r="KR66" s="67"/>
      <c r="LX66" s="642"/>
      <c r="LY66" s="902">
        <v>380360</v>
      </c>
      <c r="LZ66" s="643">
        <v>237600</v>
      </c>
      <c r="MC66" s="653"/>
      <c r="MD66" s="653"/>
      <c r="ME66" s="653"/>
      <c r="MH66" s="653"/>
      <c r="MI66" s="653"/>
      <c r="MK66" s="67"/>
    </row>
    <row r="67" spans="1:349" x14ac:dyDescent="0.2">
      <c r="A67" s="717"/>
      <c r="B67" s="717"/>
      <c r="C67" s="717"/>
      <c r="AZ67" s="648"/>
      <c r="ED67" s="298"/>
      <c r="EF67" s="658"/>
      <c r="EG67" s="658"/>
      <c r="GJ67" s="656"/>
      <c r="GO67" s="648"/>
      <c r="HE67" s="67"/>
      <c r="HF67" s="67"/>
      <c r="HH67" s="67"/>
      <c r="KN67" s="67"/>
      <c r="KO67" s="67"/>
      <c r="KQ67" s="67"/>
      <c r="KR67" s="67"/>
      <c r="LU67" s="659"/>
      <c r="LV67" s="659"/>
      <c r="LW67" s="659"/>
    </row>
    <row r="68" spans="1:349" x14ac:dyDescent="0.2">
      <c r="AZ68" s="648"/>
      <c r="DS68" s="969"/>
      <c r="ED68" s="298"/>
      <c r="EF68" s="658"/>
      <c r="EG68" s="658"/>
    </row>
    <row r="69" spans="1:349" x14ac:dyDescent="0.2">
      <c r="AZ69" s="648"/>
      <c r="EA69" s="647"/>
      <c r="EB69" s="647"/>
      <c r="EC69" s="647"/>
      <c r="ED69" s="647"/>
      <c r="EF69" s="658"/>
      <c r="EG69" s="658"/>
      <c r="GK69" s="651"/>
      <c r="HR69" s="653"/>
      <c r="HS69" s="653"/>
      <c r="HT69" s="653"/>
      <c r="HU69" s="653"/>
      <c r="HV69" s="653"/>
      <c r="HW69" s="653"/>
      <c r="HX69" s="653"/>
      <c r="HY69" s="653"/>
      <c r="HZ69" s="653"/>
      <c r="IA69" s="653"/>
      <c r="IB69" s="653"/>
      <c r="IC69" s="653"/>
      <c r="ID69" s="653"/>
      <c r="IE69" s="653"/>
      <c r="IF69" s="653"/>
      <c r="IG69" s="653"/>
      <c r="IH69" s="653"/>
      <c r="II69" s="653"/>
      <c r="IJ69" s="653"/>
      <c r="IK69" s="653"/>
      <c r="IL69" s="653"/>
      <c r="IM69" s="653"/>
      <c r="IN69" s="653"/>
      <c r="IO69" s="653"/>
      <c r="IP69" s="653"/>
      <c r="IQ69" s="653"/>
      <c r="IR69" s="653"/>
      <c r="IS69" s="653"/>
      <c r="IT69" s="653"/>
      <c r="IU69" s="653"/>
      <c r="IV69" s="653"/>
      <c r="IW69" s="653"/>
      <c r="IX69" s="653"/>
      <c r="IY69" s="653"/>
      <c r="IZ69" s="653"/>
      <c r="JA69" s="653"/>
    </row>
    <row r="70" spans="1:349" x14ac:dyDescent="0.2">
      <c r="AZ70" s="648"/>
      <c r="DI70" s="739"/>
      <c r="EA70" s="647"/>
      <c r="EB70" s="647"/>
      <c r="EC70" s="647"/>
      <c r="ED70" s="647"/>
      <c r="EF70" s="658"/>
      <c r="EG70" s="658"/>
      <c r="HI70" s="648"/>
      <c r="HR70" s="653"/>
      <c r="HS70" s="653"/>
      <c r="HT70" s="653"/>
      <c r="HU70" s="653"/>
      <c r="HV70" s="653"/>
      <c r="HW70" s="653"/>
      <c r="HX70" s="653"/>
      <c r="HY70" s="653"/>
      <c r="HZ70" s="653"/>
      <c r="IA70" s="653"/>
      <c r="IB70" s="653"/>
      <c r="IC70" s="653"/>
      <c r="ID70" s="653"/>
      <c r="IE70" s="653"/>
      <c r="IF70" s="653"/>
      <c r="IG70" s="653"/>
      <c r="IH70" s="653"/>
      <c r="II70" s="653"/>
      <c r="IJ70" s="653"/>
      <c r="IK70" s="653"/>
      <c r="IL70" s="653"/>
      <c r="IM70" s="653"/>
      <c r="IN70" s="653"/>
      <c r="IO70" s="653"/>
      <c r="IP70" s="653"/>
      <c r="IQ70" s="653"/>
      <c r="IR70" s="653"/>
      <c r="IS70" s="653"/>
      <c r="IT70" s="653"/>
      <c r="IU70" s="653"/>
      <c r="IV70" s="653"/>
      <c r="IW70" s="653"/>
      <c r="IX70" s="653"/>
      <c r="IY70" s="653"/>
      <c r="IZ70" s="653"/>
      <c r="JA70" s="653"/>
    </row>
    <row r="71" spans="1:349" x14ac:dyDescent="0.2">
      <c r="S71" s="67" t="b">
        <v>0</v>
      </c>
      <c r="AZ71" s="648"/>
      <c r="EA71" s="710"/>
      <c r="EB71" s="711"/>
      <c r="EC71" s="712"/>
      <c r="ED71" s="647"/>
      <c r="EF71" s="658"/>
      <c r="EG71" s="658"/>
      <c r="HC71" s="648"/>
      <c r="HI71" s="648"/>
      <c r="IT71" s="653"/>
      <c r="IU71" s="653"/>
      <c r="IV71" s="653"/>
    </row>
    <row r="72" spans="1:349" x14ac:dyDescent="0.2">
      <c r="AZ72" s="648"/>
      <c r="EA72" s="710"/>
      <c r="EB72" s="711"/>
      <c r="EC72" s="712"/>
      <c r="ED72" s="647"/>
      <c r="EF72" s="658"/>
      <c r="EG72" s="658"/>
      <c r="IW72" s="653"/>
    </row>
    <row r="73" spans="1:349" x14ac:dyDescent="0.2">
      <c r="AZ73" s="648"/>
      <c r="DS73" s="970"/>
      <c r="EA73" s="710"/>
      <c r="EB73" s="711"/>
      <c r="EC73" s="710"/>
      <c r="ED73" s="647"/>
      <c r="EF73" s="658"/>
      <c r="EG73" s="658"/>
      <c r="IW73" s="653"/>
      <c r="LY73" s="709"/>
    </row>
    <row r="74" spans="1:349" x14ac:dyDescent="0.2">
      <c r="AZ74" s="648"/>
      <c r="EA74" s="710"/>
      <c r="EB74" s="711"/>
      <c r="EC74" s="710"/>
      <c r="ED74" s="647"/>
      <c r="EF74" s="658"/>
      <c r="EG74" s="658"/>
    </row>
    <row r="75" spans="1:349" x14ac:dyDescent="0.2">
      <c r="AZ75" s="648"/>
      <c r="EA75" s="710"/>
      <c r="EB75" s="711"/>
      <c r="EC75" s="710"/>
      <c r="ED75" s="647"/>
      <c r="EF75" s="658"/>
      <c r="EG75" s="658"/>
    </row>
    <row r="76" spans="1:349" x14ac:dyDescent="0.2">
      <c r="AZ76" s="648"/>
      <c r="EA76" s="710"/>
      <c r="EB76" s="711"/>
      <c r="EC76" s="710"/>
      <c r="ED76" s="647"/>
      <c r="EF76" s="658"/>
      <c r="EG76" s="658"/>
    </row>
    <row r="77" spans="1:349" x14ac:dyDescent="0.2">
      <c r="AZ77" s="648"/>
      <c r="EA77" s="710"/>
      <c r="EB77" s="711"/>
      <c r="EC77" s="710"/>
      <c r="ED77" s="647"/>
      <c r="EF77" s="658"/>
      <c r="EG77" s="658"/>
    </row>
    <row r="78" spans="1:349" x14ac:dyDescent="0.2">
      <c r="AZ78" s="648"/>
      <c r="EF78" s="658"/>
      <c r="EG78" s="658"/>
    </row>
    <row r="79" spans="1:349" x14ac:dyDescent="0.2">
      <c r="AZ79" s="648"/>
      <c r="EF79" s="658"/>
      <c r="EG79" s="658"/>
    </row>
    <row r="80" spans="1:349" x14ac:dyDescent="0.2">
      <c r="AZ80" s="648"/>
      <c r="EF80" s="658"/>
      <c r="EG80" s="658"/>
    </row>
    <row r="81" spans="52:137" x14ac:dyDescent="0.2">
      <c r="AZ81" s="648"/>
      <c r="EF81" s="658"/>
      <c r="EG81" s="658"/>
    </row>
    <row r="82" spans="52:137" x14ac:dyDescent="0.2">
      <c r="AZ82" s="648"/>
      <c r="EF82" s="658"/>
      <c r="EG82" s="658"/>
    </row>
    <row r="83" spans="52:137" x14ac:dyDescent="0.2">
      <c r="AZ83" s="648"/>
      <c r="EF83" s="658"/>
      <c r="EG83" s="658"/>
    </row>
    <row r="84" spans="52:137" x14ac:dyDescent="0.2">
      <c r="AZ84" s="648"/>
      <c r="EF84" s="658"/>
      <c r="EG84" s="658"/>
    </row>
    <row r="85" spans="52:137" x14ac:dyDescent="0.2">
      <c r="AZ85" s="648"/>
      <c r="EF85" s="658"/>
      <c r="EG85" s="658"/>
    </row>
    <row r="86" spans="52:137" x14ac:dyDescent="0.2">
      <c r="AZ86" s="648"/>
      <c r="EF86" s="658"/>
      <c r="EG86" s="658"/>
    </row>
    <row r="87" spans="52:137" x14ac:dyDescent="0.2">
      <c r="AZ87" s="648"/>
      <c r="EF87" s="658"/>
      <c r="EG87" s="658"/>
    </row>
    <row r="88" spans="52:137" x14ac:dyDescent="0.2">
      <c r="AZ88" s="648"/>
      <c r="EF88" s="658"/>
      <c r="EG88" s="658"/>
    </row>
    <row r="89" spans="52:137" x14ac:dyDescent="0.2">
      <c r="AZ89" s="648"/>
      <c r="EF89" s="658"/>
      <c r="EG89" s="658"/>
    </row>
    <row r="90" spans="52:137" x14ac:dyDescent="0.2">
      <c r="AZ90" s="648"/>
      <c r="EF90" s="658"/>
      <c r="EG90" s="658"/>
    </row>
    <row r="91" spans="52:137" x14ac:dyDescent="0.2">
      <c r="AZ91" s="648"/>
      <c r="EF91" s="658"/>
      <c r="EG91" s="658"/>
    </row>
    <row r="92" spans="52:137" x14ac:dyDescent="0.2">
      <c r="AZ92" s="648"/>
      <c r="EF92" s="658"/>
      <c r="EG92" s="658"/>
    </row>
    <row r="93" spans="52:137" x14ac:dyDescent="0.2">
      <c r="AZ93" s="648"/>
      <c r="EF93" s="658"/>
      <c r="EG93" s="658"/>
    </row>
    <row r="94" spans="52:137" x14ac:dyDescent="0.2">
      <c r="AZ94" s="648"/>
      <c r="EF94" s="658"/>
      <c r="EG94" s="658"/>
    </row>
    <row r="95" spans="52:137" x14ac:dyDescent="0.2">
      <c r="AZ95" s="648"/>
      <c r="EF95" s="658"/>
      <c r="EG95" s="658"/>
    </row>
    <row r="96" spans="52:137" x14ac:dyDescent="0.2">
      <c r="AZ96" s="648"/>
      <c r="EF96" s="658"/>
      <c r="EG96" s="658"/>
    </row>
    <row r="97" spans="52:137" x14ac:dyDescent="0.2">
      <c r="AZ97" s="648"/>
      <c r="EF97" s="658"/>
      <c r="EG97" s="658"/>
    </row>
    <row r="98" spans="52:137" x14ac:dyDescent="0.2">
      <c r="AZ98" s="648"/>
      <c r="EF98" s="658"/>
      <c r="EG98" s="658"/>
    </row>
    <row r="99" spans="52:137" x14ac:dyDescent="0.2">
      <c r="AZ99" s="648"/>
      <c r="EF99" s="658"/>
      <c r="EG99" s="658"/>
    </row>
    <row r="100" spans="52:137" x14ac:dyDescent="0.2">
      <c r="AZ100" s="648"/>
      <c r="EF100" s="658"/>
      <c r="EG100" s="658"/>
    </row>
    <row r="101" spans="52:137" x14ac:dyDescent="0.2">
      <c r="AZ101" s="648"/>
      <c r="EF101" s="658"/>
      <c r="EG101" s="658"/>
    </row>
    <row r="102" spans="52:137" x14ac:dyDescent="0.2">
      <c r="AZ102" s="648"/>
      <c r="EF102" s="658"/>
      <c r="EG102" s="658"/>
    </row>
    <row r="103" spans="52:137" x14ac:dyDescent="0.2">
      <c r="AZ103" s="648"/>
      <c r="EF103" s="658"/>
      <c r="EG103" s="658"/>
    </row>
    <row r="104" spans="52:137" x14ac:dyDescent="0.2">
      <c r="AZ104" s="648"/>
      <c r="EF104" s="658"/>
      <c r="EG104" s="658"/>
    </row>
    <row r="105" spans="52:137" x14ac:dyDescent="0.2">
      <c r="AZ105" s="648"/>
      <c r="EF105" s="658"/>
      <c r="EG105" s="658"/>
    </row>
    <row r="106" spans="52:137" x14ac:dyDescent="0.2">
      <c r="AZ106" s="648"/>
      <c r="EF106" s="658"/>
      <c r="EG106" s="658"/>
    </row>
    <row r="107" spans="52:137" x14ac:dyDescent="0.2">
      <c r="AZ107" s="648"/>
      <c r="EF107" s="658"/>
      <c r="EG107" s="658"/>
    </row>
    <row r="108" spans="52:137" x14ac:dyDescent="0.2">
      <c r="AZ108" s="648"/>
      <c r="EF108" s="658"/>
      <c r="EG108" s="658"/>
    </row>
    <row r="109" spans="52:137" x14ac:dyDescent="0.2">
      <c r="AZ109" s="648"/>
      <c r="EF109" s="658"/>
      <c r="EG109" s="658"/>
    </row>
    <row r="110" spans="52:137" x14ac:dyDescent="0.2">
      <c r="AZ110" s="648"/>
      <c r="EF110" s="658"/>
      <c r="EG110" s="658"/>
    </row>
    <row r="111" spans="52:137" x14ac:dyDescent="0.2">
      <c r="AZ111" s="648"/>
      <c r="EF111" s="658"/>
      <c r="EG111" s="658"/>
    </row>
    <row r="112" spans="52:137" x14ac:dyDescent="0.2">
      <c r="AZ112" s="648"/>
      <c r="EF112" s="658"/>
      <c r="EG112" s="658"/>
    </row>
    <row r="113" spans="52:137" x14ac:dyDescent="0.2">
      <c r="AZ113" s="648"/>
      <c r="EF113" s="658"/>
      <c r="EG113" s="658"/>
    </row>
    <row r="114" spans="52:137" x14ac:dyDescent="0.2">
      <c r="AZ114" s="648"/>
      <c r="EF114" s="658"/>
      <c r="EG114" s="658"/>
    </row>
    <row r="115" spans="52:137" x14ac:dyDescent="0.2">
      <c r="AZ115" s="648"/>
      <c r="EF115" s="658"/>
      <c r="EG115" s="658"/>
    </row>
    <row r="116" spans="52:137" x14ac:dyDescent="0.2">
      <c r="AZ116" s="648"/>
      <c r="EF116" s="658"/>
      <c r="EG116" s="658"/>
    </row>
    <row r="117" spans="52:137" x14ac:dyDescent="0.2">
      <c r="AZ117" s="648"/>
      <c r="EF117" s="658"/>
      <c r="EG117" s="658"/>
    </row>
    <row r="118" spans="52:137" x14ac:dyDescent="0.2">
      <c r="AZ118" s="648"/>
      <c r="EF118" s="658"/>
      <c r="EG118" s="658"/>
    </row>
    <row r="119" spans="52:137" x14ac:dyDescent="0.2">
      <c r="AZ119" s="648"/>
      <c r="EF119" s="658"/>
      <c r="EG119" s="658"/>
    </row>
    <row r="120" spans="52:137" x14ac:dyDescent="0.2">
      <c r="AZ120" s="648"/>
      <c r="EF120" s="658"/>
      <c r="EG120" s="658"/>
    </row>
    <row r="121" spans="52:137" x14ac:dyDescent="0.2">
      <c r="AZ121" s="648"/>
      <c r="EF121" s="658"/>
      <c r="EG121" s="658"/>
    </row>
    <row r="122" spans="52:137" x14ac:dyDescent="0.2">
      <c r="AZ122" s="648"/>
      <c r="EF122" s="658"/>
      <c r="EG122" s="658"/>
    </row>
    <row r="123" spans="52:137" x14ac:dyDescent="0.2">
      <c r="AZ123" s="648"/>
      <c r="EF123" s="658"/>
      <c r="EG123" s="658"/>
    </row>
    <row r="124" spans="52:137" x14ac:dyDescent="0.2">
      <c r="AZ124" s="648"/>
      <c r="EF124" s="658"/>
      <c r="EG124" s="658"/>
    </row>
    <row r="125" spans="52:137" x14ac:dyDescent="0.2">
      <c r="AZ125" s="648"/>
      <c r="EF125" s="658"/>
      <c r="EG125" s="658"/>
    </row>
    <row r="126" spans="52:137" x14ac:dyDescent="0.2">
      <c r="AZ126" s="648"/>
      <c r="EF126" s="658"/>
      <c r="EG126" s="658"/>
    </row>
    <row r="127" spans="52:137" x14ac:dyDescent="0.2">
      <c r="AZ127" s="648"/>
      <c r="EF127" s="658"/>
      <c r="EG127" s="658"/>
    </row>
    <row r="128" spans="52:137" x14ac:dyDescent="0.2">
      <c r="AZ128" s="648"/>
      <c r="EF128" s="658"/>
      <c r="EG128" s="658"/>
    </row>
    <row r="129" spans="52:137" x14ac:dyDescent="0.2">
      <c r="AZ129" s="648"/>
      <c r="EF129" s="658"/>
      <c r="EG129" s="658"/>
    </row>
    <row r="130" spans="52:137" x14ac:dyDescent="0.2">
      <c r="AZ130" s="648"/>
      <c r="EF130" s="658"/>
      <c r="EG130" s="658"/>
    </row>
    <row r="131" spans="52:137" x14ac:dyDescent="0.2">
      <c r="AZ131" s="648"/>
      <c r="EF131" s="658"/>
      <c r="EG131" s="658"/>
    </row>
    <row r="132" spans="52:137" x14ac:dyDescent="0.2">
      <c r="AZ132" s="648"/>
      <c r="EF132" s="658"/>
      <c r="EG132" s="658"/>
    </row>
    <row r="133" spans="52:137" x14ac:dyDescent="0.2">
      <c r="AZ133" s="648"/>
      <c r="EF133" s="658"/>
      <c r="EG133" s="658"/>
    </row>
    <row r="134" spans="52:137" x14ac:dyDescent="0.2">
      <c r="AZ134" s="648"/>
      <c r="EF134" s="658"/>
      <c r="EG134" s="658"/>
    </row>
    <row r="135" spans="52:137" x14ac:dyDescent="0.2">
      <c r="AZ135" s="648"/>
      <c r="EF135" s="658"/>
      <c r="EG135" s="658"/>
    </row>
    <row r="136" spans="52:137" x14ac:dyDescent="0.2">
      <c r="AZ136" s="648"/>
      <c r="EF136" s="658"/>
      <c r="EG136" s="658"/>
    </row>
    <row r="137" spans="52:137" x14ac:dyDescent="0.2">
      <c r="AZ137" s="648"/>
      <c r="EF137" s="658"/>
      <c r="EG137" s="658"/>
    </row>
    <row r="138" spans="52:137" x14ac:dyDescent="0.2">
      <c r="AZ138" s="648"/>
      <c r="EF138" s="658"/>
      <c r="EG138" s="658"/>
    </row>
    <row r="139" spans="52:137" x14ac:dyDescent="0.2">
      <c r="AZ139" s="648"/>
      <c r="EF139" s="658"/>
      <c r="EG139" s="658"/>
    </row>
    <row r="140" spans="52:137" x14ac:dyDescent="0.2">
      <c r="AZ140" s="648"/>
      <c r="EF140" s="658"/>
      <c r="EG140" s="658"/>
    </row>
    <row r="141" spans="52:137" x14ac:dyDescent="0.2">
      <c r="AZ141" s="648"/>
      <c r="EF141" s="658"/>
      <c r="EG141" s="658"/>
    </row>
    <row r="142" spans="52:137" x14ac:dyDescent="0.2">
      <c r="AZ142" s="648"/>
      <c r="EF142" s="658"/>
      <c r="EG142" s="658"/>
    </row>
    <row r="143" spans="52:137" x14ac:dyDescent="0.2">
      <c r="AZ143" s="648"/>
      <c r="EF143" s="658"/>
      <c r="EG143" s="658"/>
    </row>
    <row r="144" spans="52:137" x14ac:dyDescent="0.2">
      <c r="AZ144" s="648"/>
      <c r="EF144" s="658"/>
      <c r="EG144" s="658"/>
    </row>
    <row r="145" spans="52:137" x14ac:dyDescent="0.2">
      <c r="AZ145" s="648"/>
      <c r="EF145" s="658"/>
      <c r="EG145" s="658"/>
    </row>
    <row r="146" spans="52:137" x14ac:dyDescent="0.2">
      <c r="AZ146" s="648"/>
      <c r="EF146" s="658"/>
      <c r="EG146" s="658"/>
    </row>
    <row r="147" spans="52:137" x14ac:dyDescent="0.2">
      <c r="AZ147" s="648"/>
      <c r="EF147" s="658"/>
      <c r="EG147" s="658"/>
    </row>
    <row r="148" spans="52:137" x14ac:dyDescent="0.2">
      <c r="AZ148" s="648"/>
      <c r="EF148" s="658"/>
      <c r="EG148" s="658"/>
    </row>
    <row r="149" spans="52:137" x14ac:dyDescent="0.2">
      <c r="AZ149" s="648"/>
      <c r="EF149" s="658"/>
      <c r="EG149" s="658"/>
    </row>
    <row r="150" spans="52:137" x14ac:dyDescent="0.2">
      <c r="AZ150" s="648"/>
      <c r="EF150" s="658"/>
      <c r="EG150" s="658"/>
    </row>
    <row r="151" spans="52:137" x14ac:dyDescent="0.2">
      <c r="AZ151" s="648"/>
      <c r="EF151" s="658"/>
      <c r="EG151" s="658"/>
    </row>
    <row r="152" spans="52:137" x14ac:dyDescent="0.2">
      <c r="AZ152" s="648"/>
      <c r="EF152" s="658"/>
      <c r="EG152" s="658"/>
    </row>
    <row r="153" spans="52:137" x14ac:dyDescent="0.2">
      <c r="AZ153" s="648"/>
      <c r="EF153" s="658"/>
      <c r="EG153" s="658"/>
    </row>
    <row r="154" spans="52:137" x14ac:dyDescent="0.2">
      <c r="AZ154" s="648"/>
    </row>
    <row r="155" spans="52:137" x14ac:dyDescent="0.2">
      <c r="AZ155" s="648"/>
    </row>
    <row r="156" spans="52:137" x14ac:dyDescent="0.2">
      <c r="AZ156" s="648"/>
    </row>
    <row r="157" spans="52:137" x14ac:dyDescent="0.2">
      <c r="AZ157" s="648"/>
    </row>
    <row r="158" spans="52:137" x14ac:dyDescent="0.2">
      <c r="AZ158" s="648"/>
    </row>
    <row r="159" spans="52:137" x14ac:dyDescent="0.2">
      <c r="AZ159" s="648"/>
    </row>
    <row r="160" spans="52:137" x14ac:dyDescent="0.2">
      <c r="AZ160" s="648"/>
    </row>
    <row r="161" spans="52:52" x14ac:dyDescent="0.2">
      <c r="AZ161" s="648"/>
    </row>
    <row r="162" spans="52:52" x14ac:dyDescent="0.2">
      <c r="AZ162" s="648"/>
    </row>
    <row r="163" spans="52:52" x14ac:dyDescent="0.2">
      <c r="AZ163" s="648"/>
    </row>
    <row r="164" spans="52:52" x14ac:dyDescent="0.2">
      <c r="AZ164" s="648"/>
    </row>
    <row r="165" spans="52:52" x14ac:dyDescent="0.2">
      <c r="AZ165" s="648"/>
    </row>
    <row r="166" spans="52:52" x14ac:dyDescent="0.2">
      <c r="AZ166" s="648"/>
    </row>
    <row r="167" spans="52:52" x14ac:dyDescent="0.2">
      <c r="AZ167" s="648"/>
    </row>
    <row r="168" spans="52:52" x14ac:dyDescent="0.2">
      <c r="AZ168" s="648"/>
    </row>
    <row r="169" spans="52:52" x14ac:dyDescent="0.2">
      <c r="AZ169" s="648"/>
    </row>
    <row r="170" spans="52:52" x14ac:dyDescent="0.2">
      <c r="AZ170" s="648"/>
    </row>
    <row r="171" spans="52:52" x14ac:dyDescent="0.2">
      <c r="AZ171" s="648"/>
    </row>
    <row r="172" spans="52:52" x14ac:dyDescent="0.2">
      <c r="AZ172" s="648"/>
    </row>
    <row r="173" spans="52:52" x14ac:dyDescent="0.2">
      <c r="AZ173" s="648"/>
    </row>
    <row r="174" spans="52:52" x14ac:dyDescent="0.2">
      <c r="AZ174" s="648"/>
    </row>
    <row r="175" spans="52:52" x14ac:dyDescent="0.2">
      <c r="AZ175" s="648"/>
    </row>
    <row r="176" spans="52:52" x14ac:dyDescent="0.2">
      <c r="AZ176" s="648"/>
    </row>
    <row r="177" spans="52:52" x14ac:dyDescent="0.2">
      <c r="AZ177" s="648"/>
    </row>
    <row r="178" spans="52:52" x14ac:dyDescent="0.2">
      <c r="AZ178" s="648"/>
    </row>
    <row r="179" spans="52:52" x14ac:dyDescent="0.2">
      <c r="AZ179" s="648"/>
    </row>
    <row r="180" spans="52:52" x14ac:dyDescent="0.2">
      <c r="AZ180" s="648"/>
    </row>
    <row r="181" spans="52:52" x14ac:dyDescent="0.2">
      <c r="AZ181" s="648"/>
    </row>
    <row r="182" spans="52:52" x14ac:dyDescent="0.2">
      <c r="AZ182" s="648"/>
    </row>
    <row r="183" spans="52:52" x14ac:dyDescent="0.2">
      <c r="AZ183" s="648"/>
    </row>
    <row r="184" spans="52:52" x14ac:dyDescent="0.2">
      <c r="AZ184" s="648"/>
    </row>
    <row r="185" spans="52:52" x14ac:dyDescent="0.2">
      <c r="AZ185" s="648"/>
    </row>
    <row r="186" spans="52:52" x14ac:dyDescent="0.2">
      <c r="AZ186" s="648"/>
    </row>
    <row r="187" spans="52:52" x14ac:dyDescent="0.2">
      <c r="AZ187" s="648"/>
    </row>
    <row r="188" spans="52:52" x14ac:dyDescent="0.2">
      <c r="AZ188" s="648"/>
    </row>
    <row r="189" spans="52:52" x14ac:dyDescent="0.2">
      <c r="AZ189" s="648"/>
    </row>
    <row r="190" spans="52:52" x14ac:dyDescent="0.2">
      <c r="AZ190" s="648"/>
    </row>
    <row r="191" spans="52:52" x14ac:dyDescent="0.2">
      <c r="AZ191" s="648"/>
    </row>
    <row r="192" spans="52:52" x14ac:dyDescent="0.2">
      <c r="AZ192" s="648"/>
    </row>
    <row r="193" spans="52:52" x14ac:dyDescent="0.2">
      <c r="AZ193" s="648"/>
    </row>
    <row r="194" spans="52:52" x14ac:dyDescent="0.2">
      <c r="AZ194" s="648"/>
    </row>
    <row r="195" spans="52:52" x14ac:dyDescent="0.2">
      <c r="AZ195" s="648"/>
    </row>
    <row r="196" spans="52:52" x14ac:dyDescent="0.2">
      <c r="AZ196" s="648"/>
    </row>
    <row r="197" spans="52:52" x14ac:dyDescent="0.2">
      <c r="AZ197" s="648"/>
    </row>
    <row r="198" spans="52:52" x14ac:dyDescent="0.2">
      <c r="AZ198" s="648"/>
    </row>
    <row r="199" spans="52:52" x14ac:dyDescent="0.2">
      <c r="AZ199" s="648"/>
    </row>
    <row r="200" spans="52:52" x14ac:dyDescent="0.2">
      <c r="AZ200" s="648"/>
    </row>
    <row r="201" spans="52:52" x14ac:dyDescent="0.2">
      <c r="AZ201" s="648"/>
    </row>
    <row r="202" spans="52:52" x14ac:dyDescent="0.2">
      <c r="AZ202" s="648"/>
    </row>
    <row r="203" spans="52:52" x14ac:dyDescent="0.2">
      <c r="AZ203" s="648"/>
    </row>
    <row r="204" spans="52:52" x14ac:dyDescent="0.2">
      <c r="AZ204" s="648"/>
    </row>
    <row r="205" spans="52:52" x14ac:dyDescent="0.2">
      <c r="AZ205" s="648"/>
    </row>
    <row r="206" spans="52:52" x14ac:dyDescent="0.2">
      <c r="AZ206" s="648"/>
    </row>
    <row r="207" spans="52:52" x14ac:dyDescent="0.2">
      <c r="AZ207" s="648"/>
    </row>
    <row r="208" spans="52:52" x14ac:dyDescent="0.2">
      <c r="AZ208" s="648"/>
    </row>
    <row r="209" spans="52:52" x14ac:dyDescent="0.2">
      <c r="AZ209" s="648"/>
    </row>
    <row r="210" spans="52:52" x14ac:dyDescent="0.2">
      <c r="AZ210" s="648"/>
    </row>
    <row r="211" spans="52:52" x14ac:dyDescent="0.2">
      <c r="AZ211" s="648"/>
    </row>
    <row r="212" spans="52:52" x14ac:dyDescent="0.2">
      <c r="AZ212" s="648"/>
    </row>
    <row r="213" spans="52:52" x14ac:dyDescent="0.2">
      <c r="AZ213" s="648"/>
    </row>
    <row r="214" spans="52:52" x14ac:dyDescent="0.2">
      <c r="AZ214" s="648"/>
    </row>
    <row r="215" spans="52:52" x14ac:dyDescent="0.2">
      <c r="AZ215" s="648"/>
    </row>
    <row r="216" spans="52:52" x14ac:dyDescent="0.2">
      <c r="AZ216" s="648"/>
    </row>
    <row r="217" spans="52:52" x14ac:dyDescent="0.2">
      <c r="AZ217" s="648"/>
    </row>
    <row r="218" spans="52:52" x14ac:dyDescent="0.2">
      <c r="AZ218" s="648"/>
    </row>
    <row r="219" spans="52:52" x14ac:dyDescent="0.2">
      <c r="AZ219" s="648"/>
    </row>
    <row r="220" spans="52:52" x14ac:dyDescent="0.2">
      <c r="AZ220" s="648"/>
    </row>
    <row r="221" spans="52:52" x14ac:dyDescent="0.2">
      <c r="AZ221" s="648"/>
    </row>
  </sheetData>
  <autoFilter ref="A5:MM68">
    <filterColumn colId="0">
      <filters>
        <filter val="Data Source"/>
        <dateGroupItem year="2019" month="1" dateTimeGrouping="month"/>
        <dateGroupItem year="2019" month="2" dateTimeGrouping="month"/>
        <dateGroupItem year="2019" month="3" dateTimeGrouping="month"/>
        <dateGroupItem year="2019" month="4" dateTimeGrouping="month"/>
        <dateGroupItem year="2019" month="5" dateTimeGrouping="month"/>
        <dateGroupItem year="2018" dateTimeGrouping="year"/>
        <dateGroupItem year="2017" dateTimeGrouping="year"/>
        <dateGroupItem year="2016" dateTimeGrouping="year"/>
      </filters>
    </filterColumn>
  </autoFilter>
  <mergeCells count="35">
    <mergeCell ref="BJ6:BK6"/>
    <mergeCell ref="CN6:CQ6"/>
    <mergeCell ref="JS6:KB6"/>
    <mergeCell ref="KC6:KG6"/>
    <mergeCell ref="CV6:CX6"/>
    <mergeCell ref="BT6:BZ6"/>
    <mergeCell ref="CK6:CL6"/>
    <mergeCell ref="ES6:FB6"/>
    <mergeCell ref="GZ6:HD6"/>
    <mergeCell ref="HE6:HI6"/>
    <mergeCell ref="D3:H3"/>
    <mergeCell ref="J6:K6"/>
    <mergeCell ref="R6:S6"/>
    <mergeCell ref="W6:X6"/>
    <mergeCell ref="BB6:BC6"/>
    <mergeCell ref="AD6:AE6"/>
    <mergeCell ref="AG6:AH6"/>
    <mergeCell ref="AJ6:AK6"/>
    <mergeCell ref="AO6:AP6"/>
    <mergeCell ref="AV6:AW6"/>
    <mergeCell ref="HJ4:HL4"/>
    <mergeCell ref="LI6:LL6"/>
    <mergeCell ref="GJ6:GO6"/>
    <mergeCell ref="DS6:DW6"/>
    <mergeCell ref="EB6:ED6"/>
    <mergeCell ref="EE6:EJ6"/>
    <mergeCell ref="KH6:KL6"/>
    <mergeCell ref="KM6:KX6"/>
    <mergeCell ref="KY6:LE6"/>
    <mergeCell ref="LF6:LH6"/>
    <mergeCell ref="JI6:JL6"/>
    <mergeCell ref="JM6:JO6"/>
    <mergeCell ref="JP6:JR6"/>
    <mergeCell ref="GR4:GT4"/>
    <mergeCell ref="GZ4:HB4"/>
  </mergeCells>
  <hyperlinks>
    <hyperlink ref="AO6" r:id="rId1" display="..\..\..\..\InfectionControl\Common\IC Reports\HAIRT RETURNS"/>
    <hyperlink ref="AV6" r:id="rId2" display="..\..\..\..\InfectionControl\Common\IC Reports\HAIRT RETURNS"/>
    <hyperlink ref="DS3" location="GJNH!A264" display="GJNH!A264"/>
    <hyperlink ref="EB3" location="GJNH!A288" display="GJNH!A288"/>
    <hyperlink ref="FC3" location="'Bed Occupancy &amp; Waiting Lists'!A76" display="'Bed Occupancy &amp; Waiting Lists'!A76"/>
    <hyperlink ref="FO3" location="'Bed Occupancy &amp; Waiting Lists'!A124" display="'Bed Occupancy &amp; Waiting Lists'!A124"/>
    <hyperlink ref="GJ3" location="'Bed Occupancy &amp; Waiting Lists'!A185" display="'Bed Occupancy &amp; Waiting Lists'!A185"/>
    <hyperlink ref="JS3" location="'GJ Conference Hotel'!A43" display="'GJ Conference Hotel'!A43"/>
    <hyperlink ref="JI3" location="'GJ Conference Hotel'!A4" display="'GJ Conference Hotel'!A4"/>
    <hyperlink ref="KC3" location="'GJ Conference Hotel'!A68" display="'GJ Conference Hotel'!A68"/>
    <hyperlink ref="LI6:LL6" r:id="rId3" display="Populates via link to P&amp;P Common/Performance Management/Directorate scorecare updates/Research &amp; Innovation KPIs spreadsheet"/>
    <hyperlink ref="IY3" location="'DOSA &amp; Cancellation'!A125" display="'DOSA &amp; Cancellation'!A125"/>
    <hyperlink ref="HR3" location="'DOSA &amp; Cancellation'!A43" display="'DOSA &amp; Cancellation'!A43"/>
    <hyperlink ref="AO6:AP6" r:id="rId4" display="\\nwtc-filesrv\Departments\InfectionControl\Common\IC Reports\HAIRT RETURNS"/>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R310"/>
  <sheetViews>
    <sheetView tabSelected="1" zoomScaleNormal="100" workbookViewId="0">
      <selection activeCell="F4" sqref="F4:F15"/>
    </sheetView>
  </sheetViews>
  <sheetFormatPr defaultRowHeight="12.75" x14ac:dyDescent="0.2"/>
  <cols>
    <col min="1" max="1" width="5.5703125" customWidth="1"/>
    <col min="2" max="2" width="23" customWidth="1"/>
    <col min="3" max="3" width="134.42578125" customWidth="1"/>
    <col min="4" max="4" width="7.42578125" customWidth="1"/>
    <col min="5" max="5" width="7" style="32" customWidth="1"/>
    <col min="6" max="6" width="27.140625" customWidth="1"/>
    <col min="7" max="7" width="13" customWidth="1"/>
  </cols>
  <sheetData>
    <row r="1" spans="1:9" x14ac:dyDescent="0.2">
      <c r="A1" s="1232" t="s">
        <v>3</v>
      </c>
      <c r="B1" s="1232" t="s">
        <v>33</v>
      </c>
      <c r="C1" s="1232" t="s">
        <v>32</v>
      </c>
      <c r="D1" s="1234" t="s">
        <v>42</v>
      </c>
      <c r="E1" s="1235"/>
      <c r="F1" s="1238" t="s">
        <v>31</v>
      </c>
    </row>
    <row r="2" spans="1:9" ht="24.75" customHeight="1" thickBot="1" x14ac:dyDescent="0.25">
      <c r="A2" s="1233"/>
      <c r="B2" s="1233"/>
      <c r="C2" s="1233"/>
      <c r="D2" s="1236"/>
      <c r="E2" s="1237"/>
      <c r="F2" s="1239"/>
    </row>
    <row r="3" spans="1:9" ht="15.75" x14ac:dyDescent="0.2">
      <c r="A3" s="1229" t="s">
        <v>23</v>
      </c>
      <c r="B3" s="1230"/>
      <c r="C3" s="1230"/>
      <c r="D3" s="1230"/>
      <c r="E3" s="1230"/>
      <c r="F3" s="1231"/>
    </row>
    <row r="4" spans="1:9" ht="15" customHeight="1" x14ac:dyDescent="0.2">
      <c r="A4" s="1222">
        <v>1.1000000000000001</v>
      </c>
      <c r="B4" s="1199" t="s">
        <v>108</v>
      </c>
      <c r="C4" s="1203"/>
      <c r="D4" s="741">
        <v>43221</v>
      </c>
      <c r="E4" s="755">
        <f>IFERROR(VLOOKUP(D4,Data!A$2:EQ$101,13,FALSE),"")</f>
        <v>1.27000254000508E-3</v>
      </c>
      <c r="F4" s="1224" t="s">
        <v>459</v>
      </c>
      <c r="G4" t="s">
        <v>255</v>
      </c>
      <c r="I4" s="21"/>
    </row>
    <row r="5" spans="1:9" ht="15" customHeight="1" x14ac:dyDescent="0.2">
      <c r="A5" s="1222"/>
      <c r="B5" s="1199"/>
      <c r="C5" s="1203"/>
      <c r="D5" s="26">
        <v>43252</v>
      </c>
      <c r="E5" s="750">
        <f>IFERROR(VLOOKUP(D5,Data!A$2:EQ$101,13,FALSE),"")</f>
        <v>4.1322314049586776E-4</v>
      </c>
      <c r="F5" s="1224"/>
    </row>
    <row r="6" spans="1:9" ht="15" customHeight="1" x14ac:dyDescent="0.2">
      <c r="A6" s="1222"/>
      <c r="B6" s="1199"/>
      <c r="C6" s="1203"/>
      <c r="D6" s="26">
        <v>43282</v>
      </c>
      <c r="E6" s="750">
        <f>IFERROR(VLOOKUP(D6,Data!A$2:EQ$101,13,FALSE),"")</f>
        <v>8.063432334363661E-4</v>
      </c>
      <c r="F6" s="1224"/>
    </row>
    <row r="7" spans="1:9" ht="15" customHeight="1" x14ac:dyDescent="0.2">
      <c r="A7" s="1222"/>
      <c r="B7" s="1199"/>
      <c r="C7" s="1203"/>
      <c r="D7" s="741">
        <v>43313</v>
      </c>
      <c r="E7" s="755">
        <f>IFERROR(VLOOKUP(D7,Data!A$2:EQ$101,13,FALSE),"")</f>
        <v>1.2315270935960591E-3</v>
      </c>
      <c r="F7" s="1224"/>
    </row>
    <row r="8" spans="1:9" ht="15" customHeight="1" x14ac:dyDescent="0.2">
      <c r="A8" s="1222"/>
      <c r="B8" s="1199"/>
      <c r="C8" s="1203"/>
      <c r="D8" s="26">
        <v>43344</v>
      </c>
      <c r="E8" s="750">
        <f>IFERROR(VLOOKUP(D8,Data!A$2:EQ$101,13,FALSE),"")</f>
        <v>2.8316579357213649E-4</v>
      </c>
      <c r="F8" s="1224"/>
    </row>
    <row r="9" spans="1:9" ht="15" customHeight="1" x14ac:dyDescent="0.2">
      <c r="A9" s="1222"/>
      <c r="B9" s="1199"/>
      <c r="C9" s="1203"/>
      <c r="D9" s="26">
        <v>43374</v>
      </c>
      <c r="E9" s="750">
        <f>IFERROR(VLOOKUP(D9,Data!A$2:EQ$101,13,FALSE),"")</f>
        <v>6.0291812371879902E-4</v>
      </c>
      <c r="F9" s="1224"/>
    </row>
    <row r="10" spans="1:9" ht="15" customHeight="1" x14ac:dyDescent="0.2">
      <c r="A10" s="1222"/>
      <c r="B10" s="1199"/>
      <c r="C10" s="1203"/>
      <c r="D10" s="26">
        <v>43405</v>
      </c>
      <c r="E10" s="750">
        <f>IFERROR(VLOOKUP(D10,Data!A$2:EQ$101,13,FALSE),"")</f>
        <v>5.0043788314775431E-4</v>
      </c>
      <c r="F10" s="1224"/>
    </row>
    <row r="11" spans="1:9" ht="15" customHeight="1" x14ac:dyDescent="0.2">
      <c r="A11" s="1222"/>
      <c r="B11" s="1199"/>
      <c r="C11" s="1203"/>
      <c r="D11" s="26">
        <v>43435</v>
      </c>
      <c r="E11" s="750">
        <f>IFERROR(VLOOKUP(D11,Data!A$2:EQ$101,13,FALSE),"")</f>
        <v>4.7930979389678862E-4</v>
      </c>
      <c r="F11" s="1224"/>
    </row>
    <row r="12" spans="1:9" ht="15" customHeight="1" x14ac:dyDescent="0.2">
      <c r="A12" s="1222"/>
      <c r="B12" s="1199"/>
      <c r="C12" s="1203"/>
      <c r="D12" s="741">
        <v>43466</v>
      </c>
      <c r="E12" s="755">
        <f>IFERROR(VLOOKUP(D12,Data!A$2:EQ$101,13,FALSE),"")</f>
        <v>1.4757177354440569E-3</v>
      </c>
      <c r="F12" s="1224"/>
    </row>
    <row r="13" spans="1:9" ht="15" customHeight="1" x14ac:dyDescent="0.2">
      <c r="A13" s="1222"/>
      <c r="B13" s="1199"/>
      <c r="C13" s="1203"/>
      <c r="D13" s="26">
        <v>43497</v>
      </c>
      <c r="E13" s="750">
        <f>IFERROR(VLOOKUP(D13,Data!A$2:EQ$101,13,FALSE),"")</f>
        <v>8.4853627492575306E-4</v>
      </c>
      <c r="F13" s="1224"/>
    </row>
    <row r="14" spans="1:9" ht="15" customHeight="1" x14ac:dyDescent="0.2">
      <c r="A14" s="1222"/>
      <c r="B14" s="1199"/>
      <c r="C14" s="1203"/>
      <c r="D14" s="741">
        <v>43525</v>
      </c>
      <c r="E14" s="755">
        <f>IFERROR(VLOOKUP(D14,Data!A$2:EQ$101,13,FALSE),"")</f>
        <v>1.221597849987784E-3</v>
      </c>
      <c r="F14" s="1224"/>
    </row>
    <row r="15" spans="1:9" ht="15" customHeight="1" x14ac:dyDescent="0.2">
      <c r="A15" s="1222"/>
      <c r="B15" s="1199"/>
      <c r="C15" s="1203"/>
      <c r="D15" s="741">
        <v>43556</v>
      </c>
      <c r="E15" s="755">
        <f>IFERROR(VLOOKUP(D15,Data!A$2:EQ$101,13,FALSE),"")</f>
        <v>1.1854583772391992E-3</v>
      </c>
      <c r="F15" s="1224"/>
    </row>
    <row r="16" spans="1:9" ht="15" customHeight="1" x14ac:dyDescent="0.2">
      <c r="A16" s="1222">
        <v>1.2</v>
      </c>
      <c r="B16" s="1199" t="s">
        <v>109</v>
      </c>
      <c r="C16" s="1203"/>
      <c r="D16" s="26">
        <v>43221</v>
      </c>
      <c r="E16" s="1121">
        <f>IFERROR(VLOOKUP(D16,Data!A$2:EQ$101,19,FALSE),"")</f>
        <v>1</v>
      </c>
      <c r="F16" s="1224" t="s">
        <v>462</v>
      </c>
      <c r="G16" t="s">
        <v>255</v>
      </c>
    </row>
    <row r="17" spans="1:7" ht="15" customHeight="1" x14ac:dyDescent="0.2">
      <c r="A17" s="1222"/>
      <c r="B17" s="1199"/>
      <c r="C17" s="1203"/>
      <c r="D17" s="26">
        <v>43252</v>
      </c>
      <c r="E17" s="1121">
        <f>IFERROR(VLOOKUP(D17,Data!A$2:EQ$101,19,FALSE),"")</f>
        <v>1</v>
      </c>
      <c r="F17" s="1224"/>
    </row>
    <row r="18" spans="1:7" ht="15" customHeight="1" x14ac:dyDescent="0.2">
      <c r="A18" s="1222"/>
      <c r="B18" s="1199"/>
      <c r="C18" s="1203"/>
      <c r="D18" s="28">
        <v>43282</v>
      </c>
      <c r="E18" s="1122">
        <f>IFERROR(VLOOKUP(D18,Data!A$2:EQ$101,19,FALSE),"")</f>
        <v>0.33333333333333331</v>
      </c>
      <c r="F18" s="1224"/>
    </row>
    <row r="19" spans="1:7" ht="15" customHeight="1" x14ac:dyDescent="0.2">
      <c r="A19" s="1222"/>
      <c r="B19" s="1199"/>
      <c r="C19" s="1203"/>
      <c r="D19" s="741">
        <v>43313</v>
      </c>
      <c r="E19" s="1123">
        <f>IFERROR(VLOOKUP(D19,Data!A$2:EQ$101,19,FALSE),"")</f>
        <v>0.75</v>
      </c>
      <c r="F19" s="1224"/>
    </row>
    <row r="20" spans="1:7" ht="15" customHeight="1" x14ac:dyDescent="0.2">
      <c r="A20" s="1222"/>
      <c r="B20" s="1199"/>
      <c r="C20" s="1203"/>
      <c r="D20" s="26">
        <v>43344</v>
      </c>
      <c r="E20" s="1121">
        <f>IFERROR(VLOOKUP(D20,Data!A$2:EQ$101,19,FALSE),"")</f>
        <v>1</v>
      </c>
      <c r="F20" s="1224"/>
    </row>
    <row r="21" spans="1:7" ht="15" customHeight="1" x14ac:dyDescent="0.2">
      <c r="A21" s="1222"/>
      <c r="B21" s="1199"/>
      <c r="C21" s="1203"/>
      <c r="D21" s="28">
        <v>43374</v>
      </c>
      <c r="E21" s="1122">
        <f>IFERROR(VLOOKUP(D21,Data!A$2:EQ$101,19,FALSE),"")</f>
        <v>0</v>
      </c>
      <c r="F21" s="1224"/>
    </row>
    <row r="22" spans="1:7" ht="15" customHeight="1" x14ac:dyDescent="0.2">
      <c r="A22" s="1222"/>
      <c r="B22" s="1199"/>
      <c r="C22" s="1203"/>
      <c r="D22" s="28">
        <v>43405</v>
      </c>
      <c r="E22" s="1122">
        <f>IFERROR(VLOOKUP(D22,Data!A$2:EQ$101,19,FALSE),"")</f>
        <v>0.5</v>
      </c>
      <c r="F22" s="1224"/>
    </row>
    <row r="23" spans="1:7" ht="15" customHeight="1" x14ac:dyDescent="0.2">
      <c r="A23" s="1222"/>
      <c r="B23" s="1199"/>
      <c r="C23" s="1203"/>
      <c r="D23" s="26">
        <v>43435</v>
      </c>
      <c r="E23" s="1121">
        <f>IFERROR(VLOOKUP(D23,Data!A$2:EQ$101,19,FALSE),"")</f>
        <v>1</v>
      </c>
      <c r="F23" s="1224"/>
    </row>
    <row r="24" spans="1:7" ht="15" customHeight="1" x14ac:dyDescent="0.2">
      <c r="A24" s="1222"/>
      <c r="B24" s="1199"/>
      <c r="C24" s="1203"/>
      <c r="D24" s="26">
        <v>43466</v>
      </c>
      <c r="E24" s="1121">
        <f>IFERROR(VLOOKUP(D24,Data!A$2:EQ$101,19,FALSE),"")</f>
        <v>1</v>
      </c>
      <c r="F24" s="1224"/>
    </row>
    <row r="25" spans="1:7" ht="15" customHeight="1" x14ac:dyDescent="0.2">
      <c r="A25" s="1222"/>
      <c r="B25" s="1199"/>
      <c r="C25" s="1203"/>
      <c r="D25" s="26">
        <v>43497</v>
      </c>
      <c r="E25" s="1121">
        <f>IFERROR(VLOOKUP(D25,Data!A$2:EQ$101,19,FALSE),"")</f>
        <v>1</v>
      </c>
      <c r="F25" s="1224"/>
    </row>
    <row r="26" spans="1:7" ht="15" customHeight="1" x14ac:dyDescent="0.2">
      <c r="A26" s="1222"/>
      <c r="B26" s="1199"/>
      <c r="C26" s="1203"/>
      <c r="D26" s="26">
        <v>43525</v>
      </c>
      <c r="E26" s="1121">
        <f>IFERROR(VLOOKUP(D26,Data!A$2:EQ$101,19,FALSE),"")</f>
        <v>0.875</v>
      </c>
      <c r="F26" s="1224"/>
    </row>
    <row r="27" spans="1:7" ht="15" customHeight="1" x14ac:dyDescent="0.2">
      <c r="A27" s="1222"/>
      <c r="B27" s="1199"/>
      <c r="C27" s="1203"/>
      <c r="D27" s="741">
        <v>43556</v>
      </c>
      <c r="E27" s="1123">
        <f>IFERROR(VLOOKUP(D27,Data!A$2:EQ$101,19,FALSE),"")</f>
        <v>0.7142857142857143</v>
      </c>
      <c r="F27" s="1224"/>
    </row>
    <row r="28" spans="1:7" ht="15" customHeight="1" x14ac:dyDescent="0.2">
      <c r="A28" s="1222">
        <v>1.3</v>
      </c>
      <c r="B28" s="1199" t="s">
        <v>460</v>
      </c>
      <c r="C28" s="1203"/>
      <c r="D28" s="26">
        <v>43221</v>
      </c>
      <c r="E28" s="740">
        <f>IFERROR(VLOOKUP(D28,Data!A$2:EQ$101,24,FALSE),"")</f>
        <v>0.8</v>
      </c>
      <c r="F28" s="1224" t="s">
        <v>461</v>
      </c>
      <c r="G28" t="s">
        <v>255</v>
      </c>
    </row>
    <row r="29" spans="1:7" ht="15" customHeight="1" x14ac:dyDescent="0.2">
      <c r="A29" s="1222"/>
      <c r="B29" s="1199"/>
      <c r="C29" s="1203"/>
      <c r="D29" s="28">
        <v>43252</v>
      </c>
      <c r="E29" s="743">
        <f>IFERROR(VLOOKUP(D29,Data!A$2:EQ$101,24,FALSE),"")</f>
        <v>0.5</v>
      </c>
      <c r="F29" s="1224"/>
    </row>
    <row r="30" spans="1:7" ht="15" customHeight="1" x14ac:dyDescent="0.2">
      <c r="A30" s="1222"/>
      <c r="B30" s="1199"/>
      <c r="C30" s="1203"/>
      <c r="D30" s="26">
        <v>43282</v>
      </c>
      <c r="E30" s="740">
        <f>IFERROR(VLOOKUP(D30,Data!A$2:EQ$101,24,FALSE),"")</f>
        <v>1</v>
      </c>
      <c r="F30" s="1224"/>
    </row>
    <row r="31" spans="1:7" ht="15" customHeight="1" x14ac:dyDescent="0.2">
      <c r="A31" s="1222"/>
      <c r="B31" s="1199"/>
      <c r="C31" s="1203"/>
      <c r="D31" s="741">
        <v>43313</v>
      </c>
      <c r="E31" s="742">
        <f>IFERROR(VLOOKUP(D31,Data!A$2:EQ$101,24,FALSE),"")</f>
        <v>0.66666666666666663</v>
      </c>
      <c r="F31" s="1224"/>
    </row>
    <row r="32" spans="1:7" ht="15" customHeight="1" x14ac:dyDescent="0.2">
      <c r="A32" s="1222"/>
      <c r="B32" s="1199"/>
      <c r="C32" s="1203"/>
      <c r="D32" s="26">
        <v>43344</v>
      </c>
      <c r="E32" s="740">
        <f>IFERROR(VLOOKUP(D32,Data!A$2:EQ$101,24,FALSE),"")</f>
        <v>1</v>
      </c>
      <c r="F32" s="1224"/>
    </row>
    <row r="33" spans="1:7" ht="15" customHeight="1" x14ac:dyDescent="0.2">
      <c r="A33" s="1222"/>
      <c r="B33" s="1199"/>
      <c r="C33" s="1203"/>
      <c r="D33" s="26">
        <v>43374</v>
      </c>
      <c r="E33" s="740">
        <f>IFERROR(VLOOKUP(D33,Data!A$2:EQ$101,24,FALSE),"")</f>
        <v>1</v>
      </c>
      <c r="F33" s="1224"/>
    </row>
    <row r="34" spans="1:7" ht="15" customHeight="1" x14ac:dyDescent="0.2">
      <c r="A34" s="1222"/>
      <c r="B34" s="1199"/>
      <c r="C34" s="1203"/>
      <c r="D34" s="28">
        <v>43405</v>
      </c>
      <c r="E34" s="743">
        <f>IFERROR(VLOOKUP(D34,Data!A$2:EQ$101,24,FALSE),"")</f>
        <v>0</v>
      </c>
      <c r="F34" s="1224"/>
    </row>
    <row r="35" spans="1:7" ht="15" customHeight="1" x14ac:dyDescent="0.2">
      <c r="A35" s="1222"/>
      <c r="B35" s="1199"/>
      <c r="C35" s="1203"/>
      <c r="D35" s="26">
        <v>43435</v>
      </c>
      <c r="E35" s="740">
        <f>IFERROR(VLOOKUP(D35,Data!A$2:EQ$101,24,FALSE),"")</f>
        <v>1</v>
      </c>
      <c r="F35" s="1224"/>
    </row>
    <row r="36" spans="1:7" ht="15" customHeight="1" x14ac:dyDescent="0.2">
      <c r="A36" s="1222"/>
      <c r="B36" s="1199"/>
      <c r="C36" s="1203"/>
      <c r="D36" s="28">
        <v>43466</v>
      </c>
      <c r="E36" s="743">
        <f>IFERROR(VLOOKUP(D36,Data!A$2:EQ$101,24,FALSE),"")</f>
        <v>0.4</v>
      </c>
      <c r="F36" s="1224"/>
    </row>
    <row r="37" spans="1:7" ht="15" customHeight="1" x14ac:dyDescent="0.2">
      <c r="A37" s="1222"/>
      <c r="B37" s="1199"/>
      <c r="C37" s="1203"/>
      <c r="D37" s="28">
        <v>43497</v>
      </c>
      <c r="E37" s="743">
        <f>IFERROR(VLOOKUP(D37,Data!A$2:EQ$101,24,FALSE),"")</f>
        <v>0.6</v>
      </c>
      <c r="F37" s="1224"/>
    </row>
    <row r="38" spans="1:7" ht="15" customHeight="1" x14ac:dyDescent="0.2">
      <c r="A38" s="1222"/>
      <c r="B38" s="1199"/>
      <c r="C38" s="1203"/>
      <c r="D38" s="28">
        <v>43525</v>
      </c>
      <c r="E38" s="743">
        <f>IFERROR(VLOOKUP(D38,Data!A$2:EQ$101,24,FALSE),"")</f>
        <v>0</v>
      </c>
      <c r="F38" s="1224"/>
    </row>
    <row r="39" spans="1:7" ht="15" customHeight="1" x14ac:dyDescent="0.2">
      <c r="A39" s="1222"/>
      <c r="B39" s="1199"/>
      <c r="C39" s="1203"/>
      <c r="D39" s="28">
        <v>43556</v>
      </c>
      <c r="E39" s="743">
        <f>IFERROR(VLOOKUP(D39,Data!A$2:EQ$101,24,FALSE),"")</f>
        <v>0.5</v>
      </c>
      <c r="F39" s="1224"/>
    </row>
    <row r="40" spans="1:7" ht="12.75" customHeight="1" x14ac:dyDescent="0.2">
      <c r="A40" s="1228" t="s">
        <v>39</v>
      </c>
      <c r="B40" s="1199" t="s">
        <v>110</v>
      </c>
      <c r="C40" s="1203"/>
      <c r="D40" s="744">
        <v>43191</v>
      </c>
      <c r="E40" s="745"/>
      <c r="F40" s="1224" t="s">
        <v>416</v>
      </c>
      <c r="G40" t="s">
        <v>256</v>
      </c>
    </row>
    <row r="41" spans="1:7" x14ac:dyDescent="0.2">
      <c r="A41" s="1228"/>
      <c r="B41" s="1199"/>
      <c r="C41" s="1203"/>
      <c r="D41" s="744">
        <v>43221</v>
      </c>
      <c r="E41" s="745"/>
      <c r="F41" s="1224"/>
    </row>
    <row r="42" spans="1:7" x14ac:dyDescent="0.2">
      <c r="A42" s="1228"/>
      <c r="B42" s="1199"/>
      <c r="C42" s="1203"/>
      <c r="D42" s="744">
        <v>43252</v>
      </c>
      <c r="E42" s="743"/>
      <c r="F42" s="1224"/>
    </row>
    <row r="43" spans="1:7" x14ac:dyDescent="0.2">
      <c r="A43" s="1228"/>
      <c r="B43" s="1199"/>
      <c r="C43" s="1203"/>
      <c r="D43" s="744">
        <v>43282</v>
      </c>
      <c r="E43" s="745"/>
      <c r="F43" s="1224"/>
    </row>
    <row r="44" spans="1:7" x14ac:dyDescent="0.2">
      <c r="A44" s="1228"/>
      <c r="B44" s="1199"/>
      <c r="C44" s="1203"/>
      <c r="D44" s="744">
        <v>43313</v>
      </c>
      <c r="E44" s="745"/>
      <c r="F44" s="1224"/>
    </row>
    <row r="45" spans="1:7" x14ac:dyDescent="0.2">
      <c r="A45" s="1228"/>
      <c r="B45" s="1199"/>
      <c r="C45" s="1203"/>
      <c r="D45" s="744">
        <v>43344</v>
      </c>
      <c r="E45" s="745"/>
      <c r="F45" s="1224"/>
    </row>
    <row r="46" spans="1:7" x14ac:dyDescent="0.2">
      <c r="A46" s="1228"/>
      <c r="B46" s="1199"/>
      <c r="C46" s="1203"/>
      <c r="D46" s="26">
        <v>43374</v>
      </c>
      <c r="E46" s="740">
        <v>0.61299999999999999</v>
      </c>
      <c r="F46" s="1224"/>
    </row>
    <row r="47" spans="1:7" x14ac:dyDescent="0.2">
      <c r="A47" s="1228"/>
      <c r="B47" s="1199"/>
      <c r="C47" s="1203"/>
      <c r="D47" s="744">
        <v>43405</v>
      </c>
      <c r="E47" s="745"/>
      <c r="F47" s="1224"/>
    </row>
    <row r="48" spans="1:7" x14ac:dyDescent="0.2">
      <c r="A48" s="1228"/>
      <c r="B48" s="1199"/>
      <c r="C48" s="1203"/>
      <c r="D48" s="28">
        <v>43435</v>
      </c>
      <c r="E48" s="743">
        <v>0.72099999999999997</v>
      </c>
      <c r="F48" s="1224"/>
    </row>
    <row r="49" spans="1:7" x14ac:dyDescent="0.2">
      <c r="A49" s="1228"/>
      <c r="B49" s="1199"/>
      <c r="C49" s="1203"/>
      <c r="D49" s="28">
        <v>43466</v>
      </c>
      <c r="E49" s="740"/>
      <c r="F49" s="1224"/>
    </row>
    <row r="50" spans="1:7" x14ac:dyDescent="0.2">
      <c r="A50" s="1228"/>
      <c r="B50" s="1199"/>
      <c r="C50" s="1203"/>
      <c r="D50" s="28">
        <v>43497</v>
      </c>
      <c r="E50" s="745"/>
      <c r="F50" s="1224"/>
    </row>
    <row r="51" spans="1:7" ht="15" customHeight="1" x14ac:dyDescent="0.2">
      <c r="A51" s="1228"/>
      <c r="B51" s="1199"/>
      <c r="C51" s="1203"/>
      <c r="D51" s="28">
        <v>43525</v>
      </c>
      <c r="E51" s="743">
        <v>0.68200000000000005</v>
      </c>
      <c r="F51" s="1224"/>
    </row>
    <row r="52" spans="1:7" ht="12.75" customHeight="1" x14ac:dyDescent="0.2">
      <c r="A52" s="1240" t="s">
        <v>40</v>
      </c>
      <c r="B52" s="1199" t="s">
        <v>111</v>
      </c>
      <c r="C52" s="1203"/>
      <c r="D52" s="744">
        <v>43191</v>
      </c>
      <c r="E52" s="745" t="str">
        <f>IFERROR(IF(VLOOKUP(D52,Data!A$2:EQ$101,30,FALSE)="","",(VLOOKUP(D52,Data!A$2:EQ$101,30,FALSE))),"")</f>
        <v/>
      </c>
      <c r="F52" s="1224" t="s">
        <v>416</v>
      </c>
      <c r="G52" t="s">
        <v>256</v>
      </c>
    </row>
    <row r="53" spans="1:7" x14ac:dyDescent="0.2">
      <c r="A53" s="1240"/>
      <c r="B53" s="1199"/>
      <c r="C53" s="1203"/>
      <c r="D53" s="744">
        <v>43221</v>
      </c>
      <c r="E53" s="745" t="str">
        <f>IFERROR(IF(VLOOKUP(D53,Data!A$2:EQ$101,30,FALSE)="","",(VLOOKUP(D53,Data!A$2:EQ$101,30,FALSE))),"")</f>
        <v/>
      </c>
      <c r="F53" s="1224"/>
    </row>
    <row r="54" spans="1:7" x14ac:dyDescent="0.2">
      <c r="A54" s="1240"/>
      <c r="B54" s="1199"/>
      <c r="C54" s="1203"/>
      <c r="D54" s="744">
        <v>43252</v>
      </c>
      <c r="E54" s="743" t="str">
        <f>IFERROR(IF(VLOOKUP(D54,Data!A$2:EQ$101,30,FALSE)="","",(VLOOKUP(D54,Data!A$2:EQ$101,30,FALSE))),"")</f>
        <v/>
      </c>
      <c r="F54" s="1224"/>
    </row>
    <row r="55" spans="1:7" x14ac:dyDescent="0.2">
      <c r="A55" s="1240"/>
      <c r="B55" s="1199"/>
      <c r="C55" s="1203"/>
      <c r="D55" s="744">
        <v>43282</v>
      </c>
      <c r="E55" s="745" t="str">
        <f>IFERROR(IF(VLOOKUP(D55,Data!A$2:EQ$101,30,FALSE)="","",(VLOOKUP(D55,Data!A$2:EQ$101,30,FALSE))),"")</f>
        <v/>
      </c>
      <c r="F55" s="1224"/>
    </row>
    <row r="56" spans="1:7" x14ac:dyDescent="0.2">
      <c r="A56" s="1240"/>
      <c r="B56" s="1199"/>
      <c r="C56" s="1203"/>
      <c r="D56" s="744">
        <v>43313</v>
      </c>
      <c r="E56" s="745" t="str">
        <f>IFERROR(IF(VLOOKUP(D56,Data!A$2:EQ$101,30,FALSE)="","",(VLOOKUP(D56,Data!A$2:EQ$101,30,FALSE))),"")</f>
        <v/>
      </c>
      <c r="F56" s="1224"/>
    </row>
    <row r="57" spans="1:7" x14ac:dyDescent="0.2">
      <c r="A57" s="1240"/>
      <c r="B57" s="1199"/>
      <c r="C57" s="1203"/>
      <c r="D57" s="744">
        <v>43344</v>
      </c>
      <c r="E57" s="745" t="str">
        <f>IFERROR(IF(VLOOKUP(D57,Data!A$2:EQ$101,30,FALSE)="","",(VLOOKUP(D57,Data!A$2:EQ$101,30,FALSE))),"")</f>
        <v/>
      </c>
      <c r="F57" s="1224"/>
    </row>
    <row r="58" spans="1:7" x14ac:dyDescent="0.2">
      <c r="A58" s="1240"/>
      <c r="B58" s="1199"/>
      <c r="C58" s="1203"/>
      <c r="D58" s="26">
        <v>43374</v>
      </c>
      <c r="E58" s="740">
        <v>0.83299999999999996</v>
      </c>
      <c r="F58" s="1224"/>
    </row>
    <row r="59" spans="1:7" x14ac:dyDescent="0.2">
      <c r="A59" s="1240"/>
      <c r="B59" s="1199"/>
      <c r="C59" s="1203"/>
      <c r="D59" s="744">
        <v>43405</v>
      </c>
      <c r="E59" s="745" t="str">
        <f>IFERROR(IF(VLOOKUP(D59,Data!A$2:EQ$101,30,FALSE)="","",(VLOOKUP(D59,Data!A$2:EQ$101,30,FALSE))),"")</f>
        <v/>
      </c>
      <c r="F59" s="1224"/>
    </row>
    <row r="60" spans="1:7" x14ac:dyDescent="0.2">
      <c r="A60" s="1240"/>
      <c r="B60" s="1199"/>
      <c r="C60" s="1203"/>
      <c r="D60" s="28">
        <v>43435</v>
      </c>
      <c r="E60" s="743">
        <v>0.71399999999999997</v>
      </c>
      <c r="F60" s="1224"/>
    </row>
    <row r="61" spans="1:7" x14ac:dyDescent="0.2">
      <c r="A61" s="1240"/>
      <c r="B61" s="1199"/>
      <c r="C61" s="1203"/>
      <c r="D61" s="28">
        <v>43466</v>
      </c>
      <c r="E61" s="740" t="str">
        <f>IFERROR(IF(VLOOKUP(D61,Data!A$2:EQ$101,30,FALSE)="","",(VLOOKUP(D61,Data!A$2:EQ$101,30,FALSE))),"")</f>
        <v/>
      </c>
      <c r="F61" s="1224"/>
    </row>
    <row r="62" spans="1:7" x14ac:dyDescent="0.2">
      <c r="A62" s="1240"/>
      <c r="B62" s="1199"/>
      <c r="C62" s="1203"/>
      <c r="D62" s="28">
        <v>43497</v>
      </c>
      <c r="E62" s="745" t="str">
        <f>IFERROR(IF(VLOOKUP(D62,Data!A$2:EQ$101,30,FALSE)="","",(VLOOKUP(D62,Data!A$2:EQ$101,30,FALSE))),"")</f>
        <v/>
      </c>
      <c r="F62" s="1224"/>
    </row>
    <row r="63" spans="1:7" ht="15" customHeight="1" x14ac:dyDescent="0.2">
      <c r="A63" s="1240"/>
      <c r="B63" s="1199"/>
      <c r="C63" s="1203"/>
      <c r="D63" s="28">
        <v>43525</v>
      </c>
      <c r="E63" s="743">
        <v>0.55600000000000005</v>
      </c>
      <c r="F63" s="1224"/>
    </row>
    <row r="64" spans="1:7" ht="15" customHeight="1" x14ac:dyDescent="0.2">
      <c r="A64" s="1240" t="s">
        <v>41</v>
      </c>
      <c r="B64" s="1199" t="s">
        <v>112</v>
      </c>
      <c r="C64" s="1203"/>
      <c r="D64" s="744">
        <v>43191</v>
      </c>
      <c r="E64" s="745" t="str">
        <f>IFERROR(IF(VLOOKUP(D64,Data!A$2:EQ$101,33,FALSE)="","",(VLOOKUP(D64,Data!A$2:EQ$101,33,FALSE))),"")</f>
        <v/>
      </c>
      <c r="F64" s="1224" t="s">
        <v>416</v>
      </c>
      <c r="G64" t="s">
        <v>256</v>
      </c>
    </row>
    <row r="65" spans="1:8" ht="15" customHeight="1" x14ac:dyDescent="0.2">
      <c r="A65" s="1240"/>
      <c r="B65" s="1199"/>
      <c r="C65" s="1203"/>
      <c r="D65" s="744">
        <v>43221</v>
      </c>
      <c r="E65" s="745" t="str">
        <f>IFERROR(IF(VLOOKUP(D65,Data!A$2:EQ$101,33,FALSE)="","",(VLOOKUP(D65,Data!A$2:EQ$101,33,FALSE))),"")</f>
        <v/>
      </c>
      <c r="F65" s="1224"/>
    </row>
    <row r="66" spans="1:8" ht="15" customHeight="1" x14ac:dyDescent="0.2">
      <c r="A66" s="1240"/>
      <c r="B66" s="1199"/>
      <c r="C66" s="1203"/>
      <c r="D66" s="744">
        <v>43252</v>
      </c>
      <c r="E66" s="743" t="str">
        <f>IFERROR(IF(VLOOKUP(D66,Data!A$2:EQ$101,33,FALSE)="","",(VLOOKUP(D66,Data!A$2:EQ$101,33,FALSE))),"")</f>
        <v/>
      </c>
      <c r="F66" s="1224"/>
      <c r="H66" s="17"/>
    </row>
    <row r="67" spans="1:8" ht="15" customHeight="1" x14ac:dyDescent="0.2">
      <c r="A67" s="1240"/>
      <c r="B67" s="1199"/>
      <c r="C67" s="1203"/>
      <c r="D67" s="744">
        <v>43282</v>
      </c>
      <c r="E67" s="745" t="str">
        <f>IFERROR(IF(VLOOKUP(D67,Data!A$2:EQ$101,33,FALSE)="","",(VLOOKUP(D67,Data!A$2:EQ$101,33,FALSE))),"")</f>
        <v/>
      </c>
      <c r="F67" s="1224"/>
    </row>
    <row r="68" spans="1:8" ht="15" customHeight="1" x14ac:dyDescent="0.2">
      <c r="A68" s="1240"/>
      <c r="B68" s="1199"/>
      <c r="C68" s="1203"/>
      <c r="D68" s="744">
        <v>43313</v>
      </c>
      <c r="E68" s="745" t="str">
        <f>IFERROR(IF(VLOOKUP(D68,Data!A$2:EQ$101,33,FALSE)="","",(VLOOKUP(D68,Data!A$2:EQ$101,33,FALSE))),"")</f>
        <v/>
      </c>
      <c r="F68" s="1224"/>
    </row>
    <row r="69" spans="1:8" ht="15" customHeight="1" x14ac:dyDescent="0.2">
      <c r="A69" s="1240"/>
      <c r="B69" s="1199"/>
      <c r="C69" s="1203"/>
      <c r="D69" s="744">
        <v>43344</v>
      </c>
      <c r="E69" s="745" t="str">
        <f>IFERROR(IF(VLOOKUP(D69,Data!A$2:EQ$101,33,FALSE)="","",(VLOOKUP(D69,Data!A$2:EQ$101,33,FALSE))),"")</f>
        <v/>
      </c>
      <c r="F69" s="1224"/>
    </row>
    <row r="70" spans="1:8" ht="15" customHeight="1" x14ac:dyDescent="0.2">
      <c r="A70" s="1240"/>
      <c r="B70" s="1199"/>
      <c r="C70" s="1203"/>
      <c r="D70" s="26">
        <v>43374</v>
      </c>
      <c r="E70" s="740">
        <v>0.69199999999999995</v>
      </c>
      <c r="F70" s="1224"/>
    </row>
    <row r="71" spans="1:8" ht="15" customHeight="1" x14ac:dyDescent="0.2">
      <c r="A71" s="1240"/>
      <c r="B71" s="1199"/>
      <c r="C71" s="1203"/>
      <c r="D71" s="744">
        <v>43405</v>
      </c>
      <c r="E71" s="745" t="str">
        <f>IFERROR(IF(VLOOKUP(D71,Data!A$2:EQ$101,33,FALSE)="","",(VLOOKUP(D71,Data!A$2:EQ$101,33,FALSE))),"")</f>
        <v/>
      </c>
      <c r="F71" s="1224"/>
    </row>
    <row r="72" spans="1:8" ht="15" customHeight="1" x14ac:dyDescent="0.2">
      <c r="A72" s="1240"/>
      <c r="B72" s="1199"/>
      <c r="C72" s="1203"/>
      <c r="D72" s="28">
        <v>43435</v>
      </c>
      <c r="E72" s="743">
        <v>0.69199999999999995</v>
      </c>
      <c r="F72" s="1224"/>
    </row>
    <row r="73" spans="1:8" ht="15" customHeight="1" x14ac:dyDescent="0.2">
      <c r="A73" s="1240"/>
      <c r="B73" s="1199"/>
      <c r="C73" s="1203"/>
      <c r="D73" s="744">
        <v>43466</v>
      </c>
      <c r="E73" s="740" t="str">
        <f>IFERROR(IF(VLOOKUP(D73,Data!A$2:EQ$101,33,FALSE)="","",(VLOOKUP(D73,Data!A$2:EQ$101,33,FALSE))),"")</f>
        <v/>
      </c>
      <c r="F73" s="1224"/>
    </row>
    <row r="74" spans="1:8" ht="15" customHeight="1" x14ac:dyDescent="0.2">
      <c r="A74" s="1240"/>
      <c r="B74" s="1199"/>
      <c r="C74" s="1203"/>
      <c r="D74" s="744">
        <v>43497</v>
      </c>
      <c r="E74" s="745" t="str">
        <f>IFERROR(IF(VLOOKUP(D74,Data!A$2:EQ$101,33,FALSE)="","",(VLOOKUP(D74,Data!A$2:EQ$101,33,FALSE))),"")</f>
        <v/>
      </c>
      <c r="F74" s="1224"/>
    </row>
    <row r="75" spans="1:8" ht="15" customHeight="1" x14ac:dyDescent="0.2">
      <c r="A75" s="1240"/>
      <c r="B75" s="1199"/>
      <c r="C75" s="1203"/>
      <c r="D75" s="28">
        <v>43525</v>
      </c>
      <c r="E75" s="743">
        <v>0.5</v>
      </c>
      <c r="F75" s="1224"/>
    </row>
    <row r="76" spans="1:8" ht="27" customHeight="1" x14ac:dyDescent="0.2">
      <c r="A76" s="1242" t="s">
        <v>0</v>
      </c>
      <c r="B76" s="1243"/>
      <c r="C76" s="1243"/>
      <c r="D76" s="1243"/>
      <c r="E76" s="1243"/>
      <c r="F76" s="1243"/>
    </row>
    <row r="77" spans="1:8" ht="12.75" customHeight="1" x14ac:dyDescent="0.2">
      <c r="A77" s="1211">
        <v>1.5</v>
      </c>
      <c r="B77" s="1219" t="s">
        <v>113</v>
      </c>
      <c r="C77" s="1203"/>
      <c r="D77" s="744">
        <v>43221</v>
      </c>
      <c r="E77" s="746">
        <f>IFERROR(IF(VLOOKUP(D77,Data!A$2:EQ$101,41,FALSE)="","",(VLOOKUP(D77,Data!A$2:EQ$101,41,FALSE))),"")</f>
        <v>0</v>
      </c>
      <c r="F77" s="1224" t="s">
        <v>422</v>
      </c>
      <c r="G77" t="s">
        <v>257</v>
      </c>
    </row>
    <row r="78" spans="1:8" x14ac:dyDescent="0.2">
      <c r="A78" s="1211"/>
      <c r="B78" s="1219"/>
      <c r="C78" s="1203"/>
      <c r="D78" s="26">
        <v>43252</v>
      </c>
      <c r="E78" s="747">
        <f>IFERROR(IF(VLOOKUP(D78,Data!A$2:EQ$101,41,FALSE)="","",(VLOOKUP(D78,Data!A$2:EQ$101,41,FALSE))),"")</f>
        <v>0</v>
      </c>
      <c r="F78" s="1224"/>
    </row>
    <row r="79" spans="1:8" x14ac:dyDescent="0.2">
      <c r="A79" s="1211"/>
      <c r="B79" s="1219"/>
      <c r="C79" s="1203"/>
      <c r="D79" s="744">
        <v>43282</v>
      </c>
      <c r="E79" s="746">
        <f>IFERROR(IF(VLOOKUP(D79,Data!A$2:EQ$101,41,FALSE)="","",(VLOOKUP(D79,Data!A$2:EQ$101,41,FALSE))),"")</f>
        <v>0</v>
      </c>
      <c r="F79" s="1224"/>
    </row>
    <row r="80" spans="1:8" x14ac:dyDescent="0.2">
      <c r="A80" s="1211"/>
      <c r="B80" s="1219"/>
      <c r="C80" s="1203"/>
      <c r="D80" s="744">
        <v>43313</v>
      </c>
      <c r="E80" s="746">
        <f>IFERROR(IF(VLOOKUP(D80,Data!A$2:EQ$101,41,FALSE)="","",(VLOOKUP(D80,Data!A$2:EQ$101,41,FALSE))),"")</f>
        <v>0</v>
      </c>
      <c r="F80" s="1224"/>
    </row>
    <row r="81" spans="1:7" x14ac:dyDescent="0.2">
      <c r="A81" s="1211"/>
      <c r="B81" s="1219"/>
      <c r="C81" s="1203"/>
      <c r="D81" s="26">
        <v>43344</v>
      </c>
      <c r="E81" s="747">
        <f>IFERROR(IF(VLOOKUP(D81,Data!A$2:EQ$101,41,FALSE)="","",(VLOOKUP(D81,Data!A$2:EQ$101,41,FALSE))),"")</f>
        <v>0</v>
      </c>
      <c r="F81" s="1224"/>
    </row>
    <row r="82" spans="1:7" x14ac:dyDescent="0.2">
      <c r="A82" s="1211"/>
      <c r="B82" s="1219"/>
      <c r="C82" s="1203"/>
      <c r="D82" s="744">
        <v>43374</v>
      </c>
      <c r="E82" s="746">
        <f>IFERROR(IF(VLOOKUP(D82,Data!A$2:EQ$101,41,FALSE)="","",(VLOOKUP(D82,Data!A$2:EQ$101,41,FALSE))),"")</f>
        <v>1</v>
      </c>
      <c r="F82" s="1224"/>
    </row>
    <row r="83" spans="1:7" x14ac:dyDescent="0.2">
      <c r="A83" s="1211"/>
      <c r="B83" s="1219"/>
      <c r="C83" s="1203"/>
      <c r="D83" s="744">
        <v>43405</v>
      </c>
      <c r="E83" s="746">
        <f>IFERROR(IF(VLOOKUP(D83,Data!A$2:EQ$101,41,FALSE)="","",(VLOOKUP(D83,Data!A$2:EQ$101,41,FALSE))),"")</f>
        <v>2</v>
      </c>
      <c r="F83" s="1224"/>
    </row>
    <row r="84" spans="1:7" x14ac:dyDescent="0.2">
      <c r="A84" s="1211"/>
      <c r="B84" s="1219"/>
      <c r="C84" s="1203"/>
      <c r="D84" s="28">
        <v>43435</v>
      </c>
      <c r="E84" s="748">
        <f>IFERROR(IF(VLOOKUP(D84,Data!A$2:EQ$101,41,FALSE)="","",(VLOOKUP(D84,Data!A$2:EQ$101,41,FALSE))),"")</f>
        <v>0</v>
      </c>
      <c r="F84" s="1224"/>
    </row>
    <row r="85" spans="1:7" x14ac:dyDescent="0.2">
      <c r="A85" s="1211"/>
      <c r="B85" s="1219"/>
      <c r="C85" s="1203"/>
      <c r="D85" s="744">
        <v>43466</v>
      </c>
      <c r="E85" s="746">
        <f>IFERROR(IF(VLOOKUP(D85,Data!A$2:EQ$101,41,FALSE)="","",(VLOOKUP(D85,Data!A$2:EQ$101,41,FALSE))),"")</f>
        <v>2</v>
      </c>
      <c r="F85" s="1224"/>
    </row>
    <row r="86" spans="1:7" x14ac:dyDescent="0.2">
      <c r="A86" s="1211"/>
      <c r="B86" s="1219"/>
      <c r="C86" s="1203"/>
      <c r="D86" s="744">
        <v>43497</v>
      </c>
      <c r="E86" s="746">
        <f>IFERROR(IF(VLOOKUP(D86,Data!A$2:EQ$101,41,FALSE)="","",(VLOOKUP(D86,Data!A$2:EQ$101,41,FALSE))),"")</f>
        <v>0</v>
      </c>
      <c r="F86" s="1224"/>
    </row>
    <row r="87" spans="1:7" x14ac:dyDescent="0.2">
      <c r="A87" s="1211"/>
      <c r="B87" s="1219"/>
      <c r="C87" s="1203"/>
      <c r="D87" s="741">
        <v>43525</v>
      </c>
      <c r="E87" s="1025">
        <v>0.17</v>
      </c>
      <c r="F87" s="1224"/>
    </row>
    <row r="88" spans="1:7" x14ac:dyDescent="0.2">
      <c r="A88" s="1211"/>
      <c r="B88" s="1219"/>
      <c r="C88" s="1203"/>
      <c r="D88" s="26">
        <v>43556</v>
      </c>
      <c r="E88" s="747">
        <f>IFERROR(IF(VLOOKUP(D88,Data!A$2:EQ$101,41,FALSE)="","",(VLOOKUP(D88,Data!A$2:EQ$101,41,FALSE))),"")</f>
        <v>0</v>
      </c>
      <c r="F88" s="1224"/>
    </row>
    <row r="89" spans="1:7" ht="12.75" customHeight="1" x14ac:dyDescent="0.2">
      <c r="A89" s="1241">
        <v>1.6</v>
      </c>
      <c r="B89" s="1219" t="s">
        <v>469</v>
      </c>
      <c r="C89" s="1203"/>
      <c r="D89" s="741">
        <v>43252</v>
      </c>
      <c r="E89" s="1025">
        <v>0.14000000000000001</v>
      </c>
      <c r="F89" s="1224" t="s">
        <v>347</v>
      </c>
      <c r="G89" t="s">
        <v>257</v>
      </c>
    </row>
    <row r="90" spans="1:7" x14ac:dyDescent="0.2">
      <c r="A90" s="1218"/>
      <c r="B90" s="1219"/>
      <c r="C90" s="1203"/>
      <c r="D90" s="744">
        <v>43282</v>
      </c>
      <c r="E90" s="746"/>
      <c r="F90" s="1224"/>
    </row>
    <row r="91" spans="1:7" x14ac:dyDescent="0.2">
      <c r="A91" s="1218"/>
      <c r="B91" s="1219"/>
      <c r="C91" s="1203"/>
      <c r="D91" s="744">
        <v>43313</v>
      </c>
      <c r="E91" s="746"/>
      <c r="F91" s="1224"/>
    </row>
    <row r="92" spans="1:7" x14ac:dyDescent="0.2">
      <c r="A92" s="1218"/>
      <c r="B92" s="1219"/>
      <c r="C92" s="1203"/>
      <c r="D92" s="26">
        <v>43344</v>
      </c>
      <c r="E92" s="747">
        <v>0</v>
      </c>
      <c r="F92" s="1224"/>
    </row>
    <row r="93" spans="1:7" x14ac:dyDescent="0.2">
      <c r="A93" s="1218"/>
      <c r="B93" s="1219"/>
      <c r="C93" s="1203"/>
      <c r="D93" s="744">
        <v>43374</v>
      </c>
      <c r="E93" s="746"/>
      <c r="F93" s="1224"/>
    </row>
    <row r="94" spans="1:7" x14ac:dyDescent="0.2">
      <c r="A94" s="1218"/>
      <c r="B94" s="1219"/>
      <c r="C94" s="1203"/>
      <c r="D94" s="744">
        <v>43405</v>
      </c>
      <c r="E94" s="746"/>
      <c r="F94" s="1224"/>
    </row>
    <row r="95" spans="1:7" x14ac:dyDescent="0.2">
      <c r="A95" s="1218"/>
      <c r="B95" s="1219"/>
      <c r="C95" s="1203"/>
      <c r="D95" s="26">
        <v>43435</v>
      </c>
      <c r="E95" s="747">
        <v>0</v>
      </c>
      <c r="F95" s="1224"/>
    </row>
    <row r="96" spans="1:7" x14ac:dyDescent="0.2">
      <c r="A96" s="1218"/>
      <c r="B96" s="1219"/>
      <c r="C96" s="1203"/>
      <c r="D96" s="744">
        <v>43466</v>
      </c>
      <c r="E96" s="746"/>
      <c r="F96" s="1224"/>
    </row>
    <row r="97" spans="1:43" x14ac:dyDescent="0.2">
      <c r="A97" s="1218"/>
      <c r="B97" s="1219"/>
      <c r="C97" s="1203"/>
      <c r="D97" s="744">
        <v>43497</v>
      </c>
      <c r="E97" s="746"/>
      <c r="F97" s="1224"/>
    </row>
    <row r="98" spans="1:43" x14ac:dyDescent="0.2">
      <c r="A98" s="1218"/>
      <c r="B98" s="1219"/>
      <c r="C98" s="1203"/>
      <c r="D98" s="26">
        <v>43525</v>
      </c>
      <c r="E98" s="747">
        <v>0</v>
      </c>
      <c r="F98" s="1224"/>
    </row>
    <row r="99" spans="1:43" x14ac:dyDescent="0.2">
      <c r="A99" s="1218"/>
      <c r="B99" s="1219"/>
      <c r="C99" s="1203"/>
      <c r="D99" s="26">
        <v>43556</v>
      </c>
      <c r="E99" s="747">
        <v>0</v>
      </c>
      <c r="F99" s="1224"/>
    </row>
    <row r="100" spans="1:43" x14ac:dyDescent="0.2">
      <c r="A100" s="1218"/>
      <c r="B100" s="1219"/>
      <c r="C100" s="1203"/>
      <c r="D100" s="26">
        <v>43586</v>
      </c>
      <c r="E100" s="747">
        <v>0</v>
      </c>
      <c r="F100" s="1224"/>
    </row>
    <row r="101" spans="1:43" ht="18.75" customHeight="1" x14ac:dyDescent="0.2">
      <c r="A101" s="1217" t="s">
        <v>4</v>
      </c>
      <c r="B101" s="1217"/>
      <c r="C101" s="1217"/>
      <c r="D101" s="1217"/>
      <c r="E101" s="1217"/>
      <c r="F101" s="1217"/>
      <c r="G101" s="19"/>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row>
    <row r="102" spans="1:43" ht="12.75" customHeight="1" x14ac:dyDescent="0.2">
      <c r="A102" s="1228">
        <v>2.1</v>
      </c>
      <c r="B102" s="1199" t="s">
        <v>114</v>
      </c>
      <c r="C102" s="1203"/>
      <c r="D102" s="26">
        <v>43252</v>
      </c>
      <c r="E102" s="750">
        <v>5.0000000000000001E-4</v>
      </c>
      <c r="F102" s="1193" t="s">
        <v>419</v>
      </c>
      <c r="G102" s="56" t="s">
        <v>255</v>
      </c>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row>
    <row r="103" spans="1:43" x14ac:dyDescent="0.2">
      <c r="A103" s="1228"/>
      <c r="B103" s="1199"/>
      <c r="C103" s="1203"/>
      <c r="D103" s="744">
        <v>43282</v>
      </c>
      <c r="E103" s="749"/>
      <c r="F103" s="1194"/>
      <c r="G103" s="5"/>
    </row>
    <row r="104" spans="1:43" x14ac:dyDescent="0.2">
      <c r="A104" s="1228"/>
      <c r="B104" s="1199"/>
      <c r="C104" s="1203"/>
      <c r="D104" s="744">
        <v>43313</v>
      </c>
      <c r="E104" s="749"/>
      <c r="F104" s="1194"/>
    </row>
    <row r="105" spans="1:43" x14ac:dyDescent="0.2">
      <c r="A105" s="1228"/>
      <c r="B105" s="1199"/>
      <c r="C105" s="1203"/>
      <c r="D105" s="26">
        <v>43344</v>
      </c>
      <c r="E105" s="750">
        <v>0</v>
      </c>
      <c r="F105" s="1194"/>
    </row>
    <row r="106" spans="1:43" x14ac:dyDescent="0.2">
      <c r="A106" s="1228"/>
      <c r="B106" s="1199"/>
      <c r="C106" s="1203"/>
      <c r="D106" s="744">
        <v>43374</v>
      </c>
      <c r="E106" s="749"/>
      <c r="F106" s="1194"/>
    </row>
    <row r="107" spans="1:43" x14ac:dyDescent="0.2">
      <c r="A107" s="1228"/>
      <c r="B107" s="1199"/>
      <c r="C107" s="1203"/>
      <c r="D107" s="744">
        <v>43405</v>
      </c>
      <c r="E107" s="749"/>
      <c r="F107" s="1194"/>
    </row>
    <row r="108" spans="1:43" x14ac:dyDescent="0.2">
      <c r="A108" s="1228"/>
      <c r="B108" s="1199"/>
      <c r="C108" s="1203"/>
      <c r="D108" s="26">
        <v>43435</v>
      </c>
      <c r="E108" s="750">
        <v>5.0000000000000001E-4</v>
      </c>
      <c r="F108" s="1194"/>
    </row>
    <row r="109" spans="1:43" x14ac:dyDescent="0.2">
      <c r="A109" s="1228"/>
      <c r="B109" s="1199"/>
      <c r="C109" s="1203"/>
      <c r="D109" s="744">
        <v>43466</v>
      </c>
      <c r="E109" s="749"/>
      <c r="F109" s="1194"/>
    </row>
    <row r="110" spans="1:43" x14ac:dyDescent="0.2">
      <c r="A110" s="1228"/>
      <c r="B110" s="1199"/>
      <c r="C110" s="1203"/>
      <c r="D110" s="744">
        <v>43497</v>
      </c>
      <c r="E110" s="749"/>
      <c r="F110" s="1194"/>
    </row>
    <row r="111" spans="1:43" x14ac:dyDescent="0.2">
      <c r="A111" s="1228"/>
      <c r="B111" s="1199"/>
      <c r="C111" s="1203"/>
      <c r="D111" s="26">
        <v>43525</v>
      </c>
      <c r="E111" s="750">
        <v>3.8999999999999998E-3</v>
      </c>
      <c r="F111" s="1194"/>
    </row>
    <row r="112" spans="1:43" x14ac:dyDescent="0.2">
      <c r="A112" s="1228"/>
      <c r="B112" s="1199"/>
      <c r="C112" s="1203"/>
      <c r="D112" s="26">
        <v>43556</v>
      </c>
      <c r="E112" s="750">
        <v>5.9999999999999995E-4</v>
      </c>
      <c r="F112" s="1194"/>
    </row>
    <row r="113" spans="1:7" x14ac:dyDescent="0.2">
      <c r="A113" s="1228"/>
      <c r="B113" s="1199"/>
      <c r="C113" s="1203"/>
      <c r="D113" s="26">
        <v>43586</v>
      </c>
      <c r="E113" s="750">
        <v>5.9999999999999995E-4</v>
      </c>
      <c r="F113" s="1195"/>
    </row>
    <row r="114" spans="1:7" ht="12.75" customHeight="1" x14ac:dyDescent="0.2">
      <c r="A114" s="1228">
        <v>2.2000000000000002</v>
      </c>
      <c r="B114" s="1199" t="s">
        <v>115</v>
      </c>
      <c r="C114" s="1203"/>
      <c r="D114" s="26">
        <v>43252</v>
      </c>
      <c r="E114" s="750">
        <v>0</v>
      </c>
      <c r="F114" s="1193" t="s">
        <v>467</v>
      </c>
      <c r="G114" s="57" t="s">
        <v>255</v>
      </c>
    </row>
    <row r="115" spans="1:7" x14ac:dyDescent="0.2">
      <c r="A115" s="1228"/>
      <c r="B115" s="1199"/>
      <c r="C115" s="1203"/>
      <c r="D115" s="744">
        <v>43282</v>
      </c>
      <c r="E115" s="749"/>
      <c r="F115" s="1194"/>
    </row>
    <row r="116" spans="1:7" x14ac:dyDescent="0.2">
      <c r="A116" s="1228"/>
      <c r="B116" s="1199"/>
      <c r="C116" s="1203"/>
      <c r="D116" s="744">
        <v>43313</v>
      </c>
      <c r="E116" s="749"/>
      <c r="F116" s="1194"/>
    </row>
    <row r="117" spans="1:7" x14ac:dyDescent="0.2">
      <c r="A117" s="1228"/>
      <c r="B117" s="1199"/>
      <c r="C117" s="1203"/>
      <c r="D117" s="26">
        <v>43344</v>
      </c>
      <c r="E117" s="750">
        <v>5.9999999999999995E-4</v>
      </c>
      <c r="F117" s="1194"/>
    </row>
    <row r="118" spans="1:7" x14ac:dyDescent="0.2">
      <c r="A118" s="1228"/>
      <c r="B118" s="1199"/>
      <c r="C118" s="1203"/>
      <c r="D118" s="744">
        <v>43374</v>
      </c>
      <c r="E118" s="749"/>
      <c r="F118" s="1194"/>
    </row>
    <row r="119" spans="1:7" x14ac:dyDescent="0.2">
      <c r="A119" s="1228"/>
      <c r="B119" s="1199"/>
      <c r="C119" s="1203"/>
      <c r="D119" s="744">
        <v>43405</v>
      </c>
      <c r="E119" s="749"/>
      <c r="F119" s="1194"/>
    </row>
    <row r="120" spans="1:7" x14ac:dyDescent="0.2">
      <c r="A120" s="1228"/>
      <c r="B120" s="1199"/>
      <c r="C120" s="1203"/>
      <c r="D120" s="26">
        <v>43435</v>
      </c>
      <c r="E120" s="750">
        <v>0</v>
      </c>
      <c r="F120" s="1194"/>
    </row>
    <row r="121" spans="1:7" x14ac:dyDescent="0.2">
      <c r="A121" s="1228"/>
      <c r="B121" s="1199"/>
      <c r="C121" s="1203"/>
      <c r="D121" s="744">
        <v>43466</v>
      </c>
      <c r="E121" s="749"/>
      <c r="F121" s="1194"/>
    </row>
    <row r="122" spans="1:7" x14ac:dyDescent="0.2">
      <c r="A122" s="1228"/>
      <c r="B122" s="1199"/>
      <c r="C122" s="1203"/>
      <c r="D122" s="744">
        <v>43497</v>
      </c>
      <c r="E122" s="749"/>
      <c r="F122" s="1194"/>
    </row>
    <row r="123" spans="1:7" x14ac:dyDescent="0.2">
      <c r="A123" s="1228"/>
      <c r="B123" s="1199"/>
      <c r="C123" s="1203"/>
      <c r="D123" s="26">
        <v>43525</v>
      </c>
      <c r="E123" s="750">
        <f>IFERROR(IF(VLOOKUP(D123,Data!A$2:EQ$101,59,FALSE)="","",(VLOOKUP(D123,Data!A$2:EQ$101,59,FALSE))),"")</f>
        <v>2.5999999999999999E-3</v>
      </c>
      <c r="F123" s="1194"/>
    </row>
    <row r="124" spans="1:7" x14ac:dyDescent="0.2">
      <c r="A124" s="1228"/>
      <c r="B124" s="1199"/>
      <c r="C124" s="1203"/>
      <c r="D124" s="26">
        <v>43556</v>
      </c>
      <c r="E124" s="750">
        <f>IFERROR(IF(VLOOKUP(D124,Data!A$2:EQ$101,59,FALSE)="","",(VLOOKUP(D124,Data!A$2:EQ$101,59,FALSE))),"")</f>
        <v>2.5999999999999999E-3</v>
      </c>
      <c r="F124" s="1194"/>
    </row>
    <row r="125" spans="1:7" x14ac:dyDescent="0.2">
      <c r="A125" s="1228"/>
      <c r="B125" s="1199"/>
      <c r="C125" s="1203"/>
      <c r="D125" s="26">
        <v>43586</v>
      </c>
      <c r="E125" s="750">
        <f>IFERROR(IF(VLOOKUP(D125,Data!A$2:EQ$101,59,FALSE)="","",(VLOOKUP(D125,Data!A$2:EQ$101,59,FALSE))),"")</f>
        <v>2.5999999999999999E-3</v>
      </c>
      <c r="F125" s="1195"/>
    </row>
    <row r="126" spans="1:7" x14ac:dyDescent="0.2">
      <c r="A126" s="1184">
        <v>2.2999999999999998</v>
      </c>
      <c r="B126" s="1187" t="s">
        <v>418</v>
      </c>
      <c r="C126" s="1190"/>
      <c r="D126" s="744">
        <v>43252</v>
      </c>
      <c r="E126" s="749" t="s">
        <v>28</v>
      </c>
      <c r="F126" s="1193" t="s">
        <v>420</v>
      </c>
      <c r="G126" s="57" t="s">
        <v>255</v>
      </c>
    </row>
    <row r="127" spans="1:7" x14ac:dyDescent="0.2">
      <c r="A127" s="1185"/>
      <c r="B127" s="1188"/>
      <c r="C127" s="1191"/>
      <c r="D127" s="744">
        <v>43282</v>
      </c>
      <c r="E127" s="749" t="s">
        <v>28</v>
      </c>
      <c r="F127" s="1194"/>
    </row>
    <row r="128" spans="1:7" x14ac:dyDescent="0.2">
      <c r="A128" s="1185"/>
      <c r="B128" s="1188"/>
      <c r="C128" s="1191"/>
      <c r="D128" s="744">
        <v>43313</v>
      </c>
      <c r="E128" s="749" t="s">
        <v>28</v>
      </c>
      <c r="F128" s="1194"/>
    </row>
    <row r="129" spans="1:44" x14ac:dyDescent="0.2">
      <c r="A129" s="1185"/>
      <c r="B129" s="1188"/>
      <c r="C129" s="1191"/>
      <c r="D129" s="744">
        <v>43344</v>
      </c>
      <c r="E129" s="749" t="s">
        <v>28</v>
      </c>
      <c r="F129" s="1194"/>
    </row>
    <row r="130" spans="1:44" x14ac:dyDescent="0.2">
      <c r="A130" s="1185"/>
      <c r="B130" s="1188"/>
      <c r="C130" s="1191"/>
      <c r="D130" s="26">
        <v>43374</v>
      </c>
      <c r="E130" s="1087">
        <v>0</v>
      </c>
      <c r="F130" s="1194"/>
    </row>
    <row r="131" spans="1:44" x14ac:dyDescent="0.2">
      <c r="A131" s="1185"/>
      <c r="B131" s="1188"/>
      <c r="C131" s="1191"/>
      <c r="D131" s="26">
        <v>43405</v>
      </c>
      <c r="E131" s="1087">
        <v>0</v>
      </c>
      <c r="F131" s="1194"/>
    </row>
    <row r="132" spans="1:44" x14ac:dyDescent="0.2">
      <c r="A132" s="1185"/>
      <c r="B132" s="1188"/>
      <c r="C132" s="1191"/>
      <c r="D132" s="26">
        <v>43435</v>
      </c>
      <c r="E132" s="1087">
        <v>0</v>
      </c>
      <c r="F132" s="1194"/>
    </row>
    <row r="133" spans="1:44" x14ac:dyDescent="0.2">
      <c r="A133" s="1185"/>
      <c r="B133" s="1188"/>
      <c r="C133" s="1191"/>
      <c r="D133" s="28">
        <v>43466</v>
      </c>
      <c r="E133" s="754">
        <v>1</v>
      </c>
      <c r="F133" s="1194"/>
    </row>
    <row r="134" spans="1:44" x14ac:dyDescent="0.2">
      <c r="A134" s="1185"/>
      <c r="B134" s="1188"/>
      <c r="C134" s="1191"/>
      <c r="D134" s="26">
        <v>43497</v>
      </c>
      <c r="E134" s="1087">
        <v>0</v>
      </c>
      <c r="F134" s="1194"/>
    </row>
    <row r="135" spans="1:44" x14ac:dyDescent="0.2">
      <c r="A135" s="1185"/>
      <c r="B135" s="1188"/>
      <c r="C135" s="1191"/>
      <c r="D135" s="26">
        <v>43525</v>
      </c>
      <c r="E135" s="1087">
        <v>0</v>
      </c>
      <c r="F135" s="1194"/>
    </row>
    <row r="136" spans="1:44" x14ac:dyDescent="0.2">
      <c r="A136" s="1185"/>
      <c r="B136" s="1188"/>
      <c r="C136" s="1191"/>
      <c r="D136" s="28">
        <v>43556</v>
      </c>
      <c r="E136" s="754">
        <v>1</v>
      </c>
      <c r="F136" s="1194"/>
    </row>
    <row r="137" spans="1:44" x14ac:dyDescent="0.2">
      <c r="A137" s="1186"/>
      <c r="B137" s="1189"/>
      <c r="C137" s="1192"/>
      <c r="D137" s="26">
        <v>43586</v>
      </c>
      <c r="E137" s="1087">
        <v>0</v>
      </c>
      <c r="F137" s="1195"/>
    </row>
    <row r="138" spans="1:44" ht="24" customHeight="1" x14ac:dyDescent="0.2">
      <c r="A138" s="1217" t="s">
        <v>2</v>
      </c>
      <c r="B138" s="1217"/>
      <c r="C138" s="1217"/>
      <c r="D138" s="1217"/>
      <c r="E138" s="1217"/>
      <c r="F138" s="1217"/>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5"/>
    </row>
    <row r="139" spans="1:44" x14ac:dyDescent="0.2">
      <c r="A139" s="1222">
        <v>2.4</v>
      </c>
      <c r="B139" s="1199" t="s">
        <v>116</v>
      </c>
      <c r="C139" s="1203"/>
      <c r="D139" s="28">
        <v>43221</v>
      </c>
      <c r="E139" s="751">
        <v>5.3699999999999998E-2</v>
      </c>
      <c r="F139" s="1224" t="s">
        <v>458</v>
      </c>
      <c r="G139" s="57" t="s">
        <v>255</v>
      </c>
    </row>
    <row r="140" spans="1:44" x14ac:dyDescent="0.2">
      <c r="A140" s="1222"/>
      <c r="B140" s="1199"/>
      <c r="C140" s="1203"/>
      <c r="D140" s="28">
        <v>43252</v>
      </c>
      <c r="E140" s="751">
        <v>5.0999999999999997E-2</v>
      </c>
      <c r="F140" s="1224"/>
    </row>
    <row r="141" spans="1:44" x14ac:dyDescent="0.2">
      <c r="A141" s="1222"/>
      <c r="B141" s="1199"/>
      <c r="C141" s="1203"/>
      <c r="D141" s="28">
        <v>43282</v>
      </c>
      <c r="E141" s="751">
        <v>4.9599999999999998E-2</v>
      </c>
      <c r="F141" s="1224"/>
    </row>
    <row r="142" spans="1:44" x14ac:dyDescent="0.2">
      <c r="A142" s="1222"/>
      <c r="B142" s="1199"/>
      <c r="C142" s="1203"/>
      <c r="D142" s="28">
        <v>43313</v>
      </c>
      <c r="E142" s="751">
        <v>4.8800000000000003E-2</v>
      </c>
      <c r="F142" s="1224"/>
    </row>
    <row r="143" spans="1:44" x14ac:dyDescent="0.2">
      <c r="A143" s="1222"/>
      <c r="B143" s="1199"/>
      <c r="C143" s="1203"/>
      <c r="D143" s="28">
        <v>43344</v>
      </c>
      <c r="E143" s="751">
        <v>4.7399999999999998E-2</v>
      </c>
      <c r="F143" s="1224"/>
    </row>
    <row r="144" spans="1:44" x14ac:dyDescent="0.2">
      <c r="A144" s="1222"/>
      <c r="B144" s="1199"/>
      <c r="C144" s="1203"/>
      <c r="D144" s="28">
        <v>43374</v>
      </c>
      <c r="E144" s="751">
        <v>5.3400000000000003E-2</v>
      </c>
      <c r="F144" s="1224"/>
    </row>
    <row r="145" spans="1:6" x14ac:dyDescent="0.2">
      <c r="A145" s="1222"/>
      <c r="B145" s="1199"/>
      <c r="C145" s="1203"/>
      <c r="D145" s="28">
        <v>43405</v>
      </c>
      <c r="E145" s="751">
        <v>4.6600000000000003E-2</v>
      </c>
      <c r="F145" s="1224"/>
    </row>
    <row r="146" spans="1:6" x14ac:dyDescent="0.2">
      <c r="A146" s="1222"/>
      <c r="B146" s="1199"/>
      <c r="C146" s="1203"/>
      <c r="D146" s="28">
        <v>43435</v>
      </c>
      <c r="E146" s="751">
        <v>4.8800000000000003E-2</v>
      </c>
      <c r="F146" s="1224"/>
    </row>
    <row r="147" spans="1:6" x14ac:dyDescent="0.2">
      <c r="A147" s="1222"/>
      <c r="B147" s="1199"/>
      <c r="C147" s="1203"/>
      <c r="D147" s="28">
        <v>43466</v>
      </c>
      <c r="E147" s="751">
        <v>5.1999999999999998E-2</v>
      </c>
      <c r="F147" s="1224"/>
    </row>
    <row r="148" spans="1:6" x14ac:dyDescent="0.2">
      <c r="A148" s="1222"/>
      <c r="B148" s="1199"/>
      <c r="C148" s="1203"/>
      <c r="D148" s="28">
        <v>43497</v>
      </c>
      <c r="E148" s="751">
        <v>4.5499999999999999E-2</v>
      </c>
      <c r="F148" s="1224"/>
    </row>
    <row r="149" spans="1:6" x14ac:dyDescent="0.2">
      <c r="A149" s="1222"/>
      <c r="B149" s="1199"/>
      <c r="C149" s="1203"/>
      <c r="D149" s="28">
        <v>43525</v>
      </c>
      <c r="E149" s="751">
        <v>4.48E-2</v>
      </c>
      <c r="F149" s="1224"/>
    </row>
    <row r="150" spans="1:6" x14ac:dyDescent="0.2">
      <c r="A150" s="1222"/>
      <c r="B150" s="1199"/>
      <c r="C150" s="1203"/>
      <c r="D150" s="28">
        <v>43556</v>
      </c>
      <c r="E150" s="751">
        <v>4.2799999999999998E-2</v>
      </c>
      <c r="F150" s="1224"/>
    </row>
    <row r="151" spans="1:6" x14ac:dyDescent="0.2">
      <c r="A151" s="1196">
        <v>2.5</v>
      </c>
      <c r="B151" s="1199" t="s">
        <v>364</v>
      </c>
      <c r="C151" s="1190"/>
      <c r="D151" s="28">
        <v>43252</v>
      </c>
      <c r="E151" s="996">
        <v>4.9700000000000001E-2</v>
      </c>
      <c r="F151" s="1193" t="s">
        <v>415</v>
      </c>
    </row>
    <row r="152" spans="1:6" x14ac:dyDescent="0.2">
      <c r="A152" s="1197"/>
      <c r="B152" s="1199"/>
      <c r="C152" s="1191"/>
      <c r="D152" s="28">
        <v>43282</v>
      </c>
      <c r="E152" s="996">
        <v>4.3700000000000003E-2</v>
      </c>
      <c r="F152" s="1194"/>
    </row>
    <row r="153" spans="1:6" x14ac:dyDescent="0.2">
      <c r="A153" s="1197"/>
      <c r="B153" s="1199"/>
      <c r="C153" s="1191"/>
      <c r="D153" s="28">
        <v>43313</v>
      </c>
      <c r="E153" s="996">
        <v>4.5400000000000003E-2</v>
      </c>
      <c r="F153" s="1194"/>
    </row>
    <row r="154" spans="1:6" x14ac:dyDescent="0.2">
      <c r="A154" s="1197"/>
      <c r="B154" s="1199"/>
      <c r="C154" s="1191"/>
      <c r="D154" s="28">
        <v>43344</v>
      </c>
      <c r="E154" s="996">
        <v>4.7699999999999999E-2</v>
      </c>
      <c r="F154" s="1194"/>
    </row>
    <row r="155" spans="1:6" x14ac:dyDescent="0.2">
      <c r="A155" s="1197"/>
      <c r="B155" s="1199"/>
      <c r="C155" s="1191"/>
      <c r="D155" s="28">
        <v>43374</v>
      </c>
      <c r="E155" s="996">
        <v>4.5900000000000003E-2</v>
      </c>
      <c r="F155" s="1194"/>
    </row>
    <row r="156" spans="1:6" x14ac:dyDescent="0.2">
      <c r="A156" s="1197"/>
      <c r="B156" s="1199"/>
      <c r="C156" s="1191"/>
      <c r="D156" s="28">
        <v>43405</v>
      </c>
      <c r="E156" s="996">
        <v>4.5600000000000002E-2</v>
      </c>
      <c r="F156" s="1194"/>
    </row>
    <row r="157" spans="1:6" x14ac:dyDescent="0.2">
      <c r="A157" s="1197"/>
      <c r="B157" s="1199"/>
      <c r="C157" s="1191"/>
      <c r="D157" s="28">
        <v>43435</v>
      </c>
      <c r="E157" s="996">
        <v>4.2099999999999999E-2</v>
      </c>
      <c r="F157" s="1194"/>
    </row>
    <row r="158" spans="1:6" x14ac:dyDescent="0.2">
      <c r="A158" s="1197"/>
      <c r="B158" s="1199"/>
      <c r="C158" s="1191"/>
      <c r="D158" s="28">
        <v>43466</v>
      </c>
      <c r="E158" s="996">
        <v>5.2200000000000003E-2</v>
      </c>
      <c r="F158" s="1194"/>
    </row>
    <row r="159" spans="1:6" x14ac:dyDescent="0.2">
      <c r="A159" s="1197"/>
      <c r="B159" s="1199"/>
      <c r="C159" s="1191"/>
      <c r="D159" s="28">
        <v>43497</v>
      </c>
      <c r="E159" s="996">
        <v>5.1200000000000002E-2</v>
      </c>
      <c r="F159" s="1194"/>
    </row>
    <row r="160" spans="1:6" x14ac:dyDescent="0.2">
      <c r="A160" s="1197"/>
      <c r="B160" s="1199"/>
      <c r="C160" s="1191"/>
      <c r="D160" s="28">
        <v>43525</v>
      </c>
      <c r="E160" s="996">
        <v>4.53E-2</v>
      </c>
      <c r="F160" s="1194"/>
    </row>
    <row r="161" spans="1:7" x14ac:dyDescent="0.2">
      <c r="A161" s="1197"/>
      <c r="B161" s="1199"/>
      <c r="C161" s="1191"/>
      <c r="D161" s="28">
        <v>43556</v>
      </c>
      <c r="E161" s="996">
        <v>4.6899999999999997E-2</v>
      </c>
      <c r="F161" s="1194"/>
    </row>
    <row r="162" spans="1:7" x14ac:dyDescent="0.2">
      <c r="A162" s="1198"/>
      <c r="B162" s="1199"/>
      <c r="C162" s="1192"/>
      <c r="D162" s="28">
        <v>43586</v>
      </c>
      <c r="E162" s="996">
        <v>4.82E-2</v>
      </c>
      <c r="F162" s="1195"/>
    </row>
    <row r="163" spans="1:7" ht="15.75" x14ac:dyDescent="0.2">
      <c r="A163" s="1217" t="s">
        <v>117</v>
      </c>
      <c r="B163" s="1217"/>
      <c r="C163" s="1217"/>
      <c r="D163" s="1217"/>
      <c r="E163" s="1217"/>
      <c r="F163" s="1217"/>
    </row>
    <row r="164" spans="1:7" x14ac:dyDescent="0.2">
      <c r="A164" s="1222">
        <v>2.6</v>
      </c>
      <c r="B164" s="1199" t="s">
        <v>237</v>
      </c>
      <c r="C164" s="1203"/>
      <c r="D164" s="744">
        <v>43252</v>
      </c>
      <c r="E164" s="1088" t="s">
        <v>28</v>
      </c>
      <c r="F164" s="1225" t="s">
        <v>417</v>
      </c>
      <c r="G164" s="57" t="s">
        <v>255</v>
      </c>
    </row>
    <row r="165" spans="1:7" x14ac:dyDescent="0.2">
      <c r="A165" s="1222"/>
      <c r="B165" s="1199"/>
      <c r="C165" s="1203"/>
      <c r="D165" s="744">
        <v>43282</v>
      </c>
      <c r="E165" s="1088" t="s">
        <v>28</v>
      </c>
      <c r="F165" s="1226"/>
    </row>
    <row r="166" spans="1:7" x14ac:dyDescent="0.2">
      <c r="A166" s="1222"/>
      <c r="B166" s="1199"/>
      <c r="C166" s="1203"/>
      <c r="D166" s="744">
        <v>43313</v>
      </c>
      <c r="E166" s="1088" t="s">
        <v>28</v>
      </c>
      <c r="F166" s="1226"/>
    </row>
    <row r="167" spans="1:7" x14ac:dyDescent="0.2">
      <c r="A167" s="1222"/>
      <c r="B167" s="1199"/>
      <c r="C167" s="1203"/>
      <c r="D167" s="744">
        <v>43344</v>
      </c>
      <c r="E167" s="1088" t="s">
        <v>28</v>
      </c>
      <c r="F167" s="1226"/>
    </row>
    <row r="168" spans="1:7" x14ac:dyDescent="0.2">
      <c r="A168" s="1222"/>
      <c r="B168" s="1199"/>
      <c r="C168" s="1203"/>
      <c r="D168" s="744">
        <v>43374</v>
      </c>
      <c r="E168" s="1088" t="s">
        <v>28</v>
      </c>
      <c r="F168" s="1226"/>
    </row>
    <row r="169" spans="1:7" x14ac:dyDescent="0.2">
      <c r="A169" s="1222"/>
      <c r="B169" s="1199"/>
      <c r="C169" s="1203"/>
      <c r="D169" s="744">
        <v>43405</v>
      </c>
      <c r="E169" s="1088" t="s">
        <v>28</v>
      </c>
      <c r="F169" s="1226"/>
    </row>
    <row r="170" spans="1:7" x14ac:dyDescent="0.2">
      <c r="A170" s="1222"/>
      <c r="B170" s="1199"/>
      <c r="C170" s="1203"/>
      <c r="D170" s="744">
        <v>43435</v>
      </c>
      <c r="E170" s="1088" t="s">
        <v>28</v>
      </c>
      <c r="F170" s="1226"/>
    </row>
    <row r="171" spans="1:7" x14ac:dyDescent="0.2">
      <c r="A171" s="1222"/>
      <c r="B171" s="1199"/>
      <c r="C171" s="1203"/>
      <c r="D171" s="744">
        <v>43466</v>
      </c>
      <c r="E171" s="1088" t="s">
        <v>28</v>
      </c>
      <c r="F171" s="1226"/>
    </row>
    <row r="172" spans="1:7" x14ac:dyDescent="0.2">
      <c r="A172" s="1222"/>
      <c r="B172" s="1199"/>
      <c r="C172" s="1203"/>
      <c r="D172" s="744">
        <v>43497</v>
      </c>
      <c r="E172" s="1088" t="s">
        <v>28</v>
      </c>
      <c r="F172" s="1226"/>
    </row>
    <row r="173" spans="1:7" x14ac:dyDescent="0.2">
      <c r="A173" s="1222"/>
      <c r="B173" s="1199"/>
      <c r="C173" s="1203"/>
      <c r="D173" s="744">
        <v>43525</v>
      </c>
      <c r="E173" s="1088" t="s">
        <v>28</v>
      </c>
      <c r="F173" s="1226"/>
    </row>
    <row r="174" spans="1:7" x14ac:dyDescent="0.2">
      <c r="A174" s="1222"/>
      <c r="B174" s="1199"/>
      <c r="C174" s="1203"/>
      <c r="D174" s="28">
        <v>43556</v>
      </c>
      <c r="E174" s="1122">
        <v>0.55000000000000004</v>
      </c>
      <c r="F174" s="1226"/>
    </row>
    <row r="175" spans="1:7" x14ac:dyDescent="0.2">
      <c r="A175" s="1222"/>
      <c r="B175" s="1199"/>
      <c r="C175" s="1203"/>
      <c r="D175" s="28">
        <v>43586</v>
      </c>
      <c r="E175" s="1122">
        <v>0.64</v>
      </c>
      <c r="F175" s="1227"/>
    </row>
    <row r="176" spans="1:7" ht="12.75" customHeight="1" x14ac:dyDescent="0.2">
      <c r="A176" s="1228" t="s">
        <v>373</v>
      </c>
      <c r="B176" s="1223" t="s">
        <v>388</v>
      </c>
      <c r="C176" s="1203"/>
      <c r="D176" s="744">
        <v>43191</v>
      </c>
      <c r="E176" s="745"/>
      <c r="F176" s="1224" t="s">
        <v>416</v>
      </c>
      <c r="G176" s="57" t="s">
        <v>255</v>
      </c>
    </row>
    <row r="177" spans="1:7" x14ac:dyDescent="0.2">
      <c r="A177" s="1228"/>
      <c r="B177" s="1223"/>
      <c r="C177" s="1203"/>
      <c r="D177" s="744">
        <v>43221</v>
      </c>
      <c r="E177" s="745"/>
      <c r="F177" s="1224"/>
    </row>
    <row r="178" spans="1:7" x14ac:dyDescent="0.2">
      <c r="A178" s="1228"/>
      <c r="B178" s="1223"/>
      <c r="C178" s="1203"/>
      <c r="D178" s="744">
        <v>43252</v>
      </c>
      <c r="E178" s="745"/>
      <c r="F178" s="1224"/>
    </row>
    <row r="179" spans="1:7" x14ac:dyDescent="0.2">
      <c r="A179" s="1228"/>
      <c r="B179" s="1223"/>
      <c r="C179" s="1203"/>
      <c r="D179" s="28">
        <v>43282</v>
      </c>
      <c r="E179" s="743">
        <v>1.4999999999999999E-2</v>
      </c>
      <c r="F179" s="1224"/>
    </row>
    <row r="180" spans="1:7" x14ac:dyDescent="0.2">
      <c r="A180" s="1228"/>
      <c r="B180" s="1223"/>
      <c r="C180" s="1203"/>
      <c r="D180" s="744">
        <v>43313</v>
      </c>
      <c r="E180" s="745"/>
      <c r="F180" s="1224"/>
    </row>
    <row r="181" spans="1:7" x14ac:dyDescent="0.2">
      <c r="A181" s="1228"/>
      <c r="B181" s="1223"/>
      <c r="C181" s="1203"/>
      <c r="D181" s="744">
        <v>43344</v>
      </c>
      <c r="E181" s="745"/>
      <c r="F181" s="1224"/>
    </row>
    <row r="182" spans="1:7" x14ac:dyDescent="0.2">
      <c r="A182" s="1228"/>
      <c r="B182" s="1223"/>
      <c r="C182" s="1203"/>
      <c r="D182" s="744">
        <v>43374</v>
      </c>
      <c r="E182" s="745"/>
      <c r="F182" s="1224"/>
    </row>
    <row r="183" spans="1:7" x14ac:dyDescent="0.2">
      <c r="A183" s="1228"/>
      <c r="B183" s="1223"/>
      <c r="C183" s="1203"/>
      <c r="D183" s="28">
        <v>43405</v>
      </c>
      <c r="E183" s="743">
        <v>0.17699999999999999</v>
      </c>
      <c r="F183" s="1224"/>
    </row>
    <row r="184" spans="1:7" x14ac:dyDescent="0.2">
      <c r="A184" s="1228"/>
      <c r="B184" s="1223"/>
      <c r="C184" s="1203"/>
      <c r="D184" s="744">
        <v>43435</v>
      </c>
      <c r="E184" s="745"/>
      <c r="F184" s="1224"/>
    </row>
    <row r="185" spans="1:7" x14ac:dyDescent="0.2">
      <c r="A185" s="1228"/>
      <c r="B185" s="1223"/>
      <c r="C185" s="1203"/>
      <c r="D185" s="744">
        <v>43466</v>
      </c>
      <c r="E185" s="745"/>
      <c r="F185" s="1224"/>
    </row>
    <row r="186" spans="1:7" x14ac:dyDescent="0.2">
      <c r="A186" s="1228"/>
      <c r="B186" s="1223"/>
      <c r="C186" s="1203"/>
      <c r="D186" s="744">
        <v>43497</v>
      </c>
      <c r="E186" s="745"/>
      <c r="F186" s="1224"/>
    </row>
    <row r="187" spans="1:7" x14ac:dyDescent="0.2">
      <c r="A187" s="1228"/>
      <c r="B187" s="1223"/>
      <c r="C187" s="1203"/>
      <c r="D187" s="28">
        <v>43525</v>
      </c>
      <c r="E187" s="743">
        <v>0.66700000000000004</v>
      </c>
      <c r="F187" s="1224"/>
    </row>
    <row r="188" spans="1:7" ht="12.75" customHeight="1" x14ac:dyDescent="0.2">
      <c r="A188" s="1221" t="s">
        <v>374</v>
      </c>
      <c r="B188" s="1223" t="s">
        <v>389</v>
      </c>
      <c r="C188" s="1203"/>
      <c r="D188" s="744">
        <v>43191</v>
      </c>
      <c r="E188" s="745"/>
      <c r="F188" s="1224" t="s">
        <v>416</v>
      </c>
      <c r="G188" s="57" t="s">
        <v>255</v>
      </c>
    </row>
    <row r="189" spans="1:7" x14ac:dyDescent="0.2">
      <c r="A189" s="1222"/>
      <c r="B189" s="1223"/>
      <c r="C189" s="1203"/>
      <c r="D189" s="744">
        <v>43221</v>
      </c>
      <c r="E189" s="745"/>
      <c r="F189" s="1224"/>
    </row>
    <row r="190" spans="1:7" x14ac:dyDescent="0.2">
      <c r="A190" s="1222"/>
      <c r="B190" s="1223"/>
      <c r="C190" s="1203"/>
      <c r="D190" s="744">
        <v>43252</v>
      </c>
      <c r="E190" s="745"/>
      <c r="F190" s="1224"/>
    </row>
    <row r="191" spans="1:7" x14ac:dyDescent="0.2">
      <c r="A191" s="1222"/>
      <c r="B191" s="1223"/>
      <c r="C191" s="1203"/>
      <c r="D191" s="28">
        <v>43282</v>
      </c>
      <c r="E191" s="743">
        <v>1.4999999999999999E-2</v>
      </c>
      <c r="F191" s="1224"/>
    </row>
    <row r="192" spans="1:7" x14ac:dyDescent="0.2">
      <c r="A192" s="1222"/>
      <c r="B192" s="1223"/>
      <c r="C192" s="1203"/>
      <c r="D192" s="744">
        <v>43313</v>
      </c>
      <c r="E192" s="745"/>
      <c r="F192" s="1224"/>
    </row>
    <row r="193" spans="1:7" x14ac:dyDescent="0.2">
      <c r="A193" s="1222"/>
      <c r="B193" s="1223"/>
      <c r="C193" s="1203"/>
      <c r="D193" s="744">
        <v>43344</v>
      </c>
      <c r="E193" s="745"/>
      <c r="F193" s="1224"/>
    </row>
    <row r="194" spans="1:7" x14ac:dyDescent="0.2">
      <c r="A194" s="1222"/>
      <c r="B194" s="1223"/>
      <c r="C194" s="1203"/>
      <c r="D194" s="744">
        <v>43374</v>
      </c>
      <c r="E194" s="745"/>
      <c r="F194" s="1224"/>
    </row>
    <row r="195" spans="1:7" x14ac:dyDescent="0.2">
      <c r="A195" s="1222"/>
      <c r="B195" s="1223"/>
      <c r="C195" s="1203"/>
      <c r="D195" s="28">
        <v>43405</v>
      </c>
      <c r="E195" s="743">
        <v>0.17699999999999999</v>
      </c>
      <c r="F195" s="1224"/>
    </row>
    <row r="196" spans="1:7" x14ac:dyDescent="0.2">
      <c r="A196" s="1222"/>
      <c r="B196" s="1223"/>
      <c r="C196" s="1203"/>
      <c r="D196" s="744">
        <v>43435</v>
      </c>
      <c r="E196" s="745"/>
      <c r="F196" s="1224"/>
    </row>
    <row r="197" spans="1:7" x14ac:dyDescent="0.2">
      <c r="A197" s="1222"/>
      <c r="B197" s="1223"/>
      <c r="C197" s="1203"/>
      <c r="D197" s="744">
        <v>43466</v>
      </c>
      <c r="E197" s="745"/>
      <c r="F197" s="1224"/>
    </row>
    <row r="198" spans="1:7" x14ac:dyDescent="0.2">
      <c r="A198" s="1222"/>
      <c r="B198" s="1223"/>
      <c r="C198" s="1203"/>
      <c r="D198" s="744">
        <v>43497</v>
      </c>
      <c r="E198" s="745"/>
      <c r="F198" s="1224"/>
    </row>
    <row r="199" spans="1:7" x14ac:dyDescent="0.2">
      <c r="A199" s="1222"/>
      <c r="B199" s="1223"/>
      <c r="C199" s="1203"/>
      <c r="D199" s="28">
        <v>43525</v>
      </c>
      <c r="E199" s="743">
        <v>0.628</v>
      </c>
      <c r="F199" s="1224"/>
    </row>
    <row r="200" spans="1:7" ht="15.75" x14ac:dyDescent="0.2">
      <c r="A200" s="1217" t="s">
        <v>120</v>
      </c>
      <c r="B200" s="1217"/>
      <c r="C200" s="1217"/>
      <c r="D200" s="1217"/>
      <c r="E200" s="1217"/>
      <c r="F200" s="1217"/>
    </row>
    <row r="201" spans="1:7" x14ac:dyDescent="0.2">
      <c r="A201" s="1211">
        <v>3.1</v>
      </c>
      <c r="B201" s="1219" t="s">
        <v>357</v>
      </c>
      <c r="C201" s="1203"/>
      <c r="D201" s="26">
        <v>43160</v>
      </c>
      <c r="E201" s="740"/>
      <c r="F201" s="1220" t="s">
        <v>465</v>
      </c>
      <c r="G201" s="57" t="s">
        <v>256</v>
      </c>
    </row>
    <row r="202" spans="1:7" x14ac:dyDescent="0.2">
      <c r="A202" s="1211"/>
      <c r="B202" s="1219"/>
      <c r="C202" s="1203"/>
      <c r="D202" s="744">
        <v>43191</v>
      </c>
      <c r="E202" s="745"/>
      <c r="F202" s="1220"/>
    </row>
    <row r="203" spans="1:7" x14ac:dyDescent="0.2">
      <c r="A203" s="1211"/>
      <c r="B203" s="1219"/>
      <c r="C203" s="1203"/>
      <c r="D203" s="26">
        <v>43221</v>
      </c>
      <c r="E203" s="740"/>
      <c r="F203" s="1220"/>
    </row>
    <row r="204" spans="1:7" x14ac:dyDescent="0.2">
      <c r="A204" s="1211"/>
      <c r="B204" s="1219"/>
      <c r="C204" s="1203"/>
      <c r="D204" s="26">
        <v>43252</v>
      </c>
      <c r="E204" s="740"/>
      <c r="F204" s="1220"/>
    </row>
    <row r="205" spans="1:7" x14ac:dyDescent="0.2">
      <c r="A205" s="1211"/>
      <c r="B205" s="1219"/>
      <c r="C205" s="1203"/>
      <c r="D205" s="26">
        <v>43282</v>
      </c>
      <c r="E205" s="740"/>
      <c r="F205" s="1220"/>
    </row>
    <row r="206" spans="1:7" x14ac:dyDescent="0.2">
      <c r="A206" s="1211"/>
      <c r="B206" s="1219"/>
      <c r="C206" s="1203"/>
      <c r="D206" s="26">
        <v>43313</v>
      </c>
      <c r="E206" s="740"/>
      <c r="F206" s="1220"/>
    </row>
    <row r="207" spans="1:7" x14ac:dyDescent="0.2">
      <c r="A207" s="1211"/>
      <c r="B207" s="1219"/>
      <c r="C207" s="1203"/>
      <c r="D207" s="26">
        <v>43344</v>
      </c>
      <c r="E207" s="740"/>
      <c r="F207" s="1220"/>
    </row>
    <row r="208" spans="1:7" x14ac:dyDescent="0.2">
      <c r="A208" s="1211"/>
      <c r="B208" s="1219"/>
      <c r="C208" s="1203"/>
      <c r="D208" s="26">
        <v>43374</v>
      </c>
      <c r="E208" s="740"/>
      <c r="F208" s="1220"/>
    </row>
    <row r="209" spans="1:7" x14ac:dyDescent="0.2">
      <c r="A209" s="1211"/>
      <c r="B209" s="1219"/>
      <c r="C209" s="1203"/>
      <c r="D209" s="26">
        <v>43405</v>
      </c>
      <c r="E209" s="740"/>
      <c r="F209" s="1220"/>
    </row>
    <row r="210" spans="1:7" x14ac:dyDescent="0.2">
      <c r="A210" s="1211"/>
      <c r="B210" s="1219"/>
      <c r="C210" s="1203"/>
      <c r="D210" s="26">
        <v>43435</v>
      </c>
      <c r="E210" s="740"/>
      <c r="F210" s="1220"/>
    </row>
    <row r="211" spans="1:7" x14ac:dyDescent="0.2">
      <c r="A211" s="1211"/>
      <c r="B211" s="1219"/>
      <c r="C211" s="1203"/>
      <c r="D211" s="26">
        <v>43466</v>
      </c>
      <c r="E211" s="740"/>
      <c r="F211" s="1220"/>
    </row>
    <row r="212" spans="1:7" x14ac:dyDescent="0.2">
      <c r="A212" s="1211"/>
      <c r="B212" s="1219"/>
      <c r="C212" s="1203"/>
      <c r="D212" s="26">
        <v>43497</v>
      </c>
      <c r="E212" s="740"/>
      <c r="F212" s="1220"/>
    </row>
    <row r="213" spans="1:7" x14ac:dyDescent="0.2">
      <c r="A213" s="1218">
        <v>3.2</v>
      </c>
      <c r="B213" s="1219" t="s">
        <v>121</v>
      </c>
      <c r="C213" s="1203"/>
      <c r="D213" s="26">
        <v>43252</v>
      </c>
      <c r="E213" s="752">
        <f>IFERROR(IF(VLOOKUP(D213,Data!A2:MM44,107,FALSE)="","",(VLOOKUP(D213,Data!A2:MM44,107,FALSE))),"")</f>
        <v>1171000</v>
      </c>
      <c r="F213" s="1220" t="s">
        <v>464</v>
      </c>
      <c r="G213" s="57" t="s">
        <v>256</v>
      </c>
    </row>
    <row r="214" spans="1:7" x14ac:dyDescent="0.2">
      <c r="A214" s="1218"/>
      <c r="B214" s="1219"/>
      <c r="C214" s="1203"/>
      <c r="D214" s="26">
        <v>43282</v>
      </c>
      <c r="E214" s="752">
        <f>IFERROR(IF(VLOOKUP(D214,Data!A3:MM45,107,FALSE)="","",(VLOOKUP(D214,Data!A3:MM45,107,FALSE))),"")</f>
        <v>895000</v>
      </c>
      <c r="F214" s="1220"/>
    </row>
    <row r="215" spans="1:7" x14ac:dyDescent="0.2">
      <c r="A215" s="1218"/>
      <c r="B215" s="1219"/>
      <c r="C215" s="1203"/>
      <c r="D215" s="26">
        <v>43313</v>
      </c>
      <c r="E215" s="752">
        <f>IFERROR(IF(VLOOKUP(D215,Data!A4:MM46,107,FALSE)="","",(VLOOKUP(D215,Data!A4:MM46,107,FALSE))),"")</f>
        <v>673000</v>
      </c>
      <c r="F215" s="1220"/>
    </row>
    <row r="216" spans="1:7" x14ac:dyDescent="0.2">
      <c r="A216" s="1218"/>
      <c r="B216" s="1219"/>
      <c r="C216" s="1203"/>
      <c r="D216" s="26">
        <v>43344</v>
      </c>
      <c r="E216" s="752">
        <f>IFERROR(IF(VLOOKUP(D216,Data!A5:MM47,107,FALSE)="","",(VLOOKUP(D216,Data!A5:MM47,107,FALSE))),"")</f>
        <v>388000</v>
      </c>
      <c r="F216" s="1220"/>
    </row>
    <row r="217" spans="1:7" x14ac:dyDescent="0.2">
      <c r="A217" s="1218"/>
      <c r="B217" s="1219"/>
      <c r="C217" s="1203"/>
      <c r="D217" s="26">
        <v>43374</v>
      </c>
      <c r="E217" s="752">
        <f>IFERROR(IF(VLOOKUP(D217,Data!A6:MM48,107,FALSE)="","",(VLOOKUP(D217,Data!A6:MM48,107,FALSE))),"")</f>
        <v>166000</v>
      </c>
      <c r="F217" s="1220"/>
    </row>
    <row r="218" spans="1:7" x14ac:dyDescent="0.2">
      <c r="A218" s="1218"/>
      <c r="B218" s="1219"/>
      <c r="C218" s="1203"/>
      <c r="D218" s="26">
        <v>43405</v>
      </c>
      <c r="E218" s="752">
        <f>IFERROR(IF(VLOOKUP(D218,Data!A7:MM49,107,FALSE)="","",(VLOOKUP(D218,Data!A7:MM49,107,FALSE))),"")</f>
        <v>46000</v>
      </c>
      <c r="F218" s="1220"/>
    </row>
    <row r="219" spans="1:7" x14ac:dyDescent="0.2">
      <c r="A219" s="1218"/>
      <c r="B219" s="1219"/>
      <c r="C219" s="1203"/>
      <c r="D219" s="28">
        <v>43435</v>
      </c>
      <c r="E219" s="753">
        <f>IFERROR(IF(VLOOKUP(D219,Data!A8:MM50,107,FALSE)="","",(VLOOKUP(D219,Data!A8:MM50,107,FALSE))),"")</f>
        <v>-36000</v>
      </c>
      <c r="F219" s="1220"/>
    </row>
    <row r="220" spans="1:7" x14ac:dyDescent="0.2">
      <c r="A220" s="1218"/>
      <c r="B220" s="1219"/>
      <c r="C220" s="1203"/>
      <c r="D220" s="26">
        <v>43466</v>
      </c>
      <c r="E220" s="752">
        <f>IFERROR(IF(VLOOKUP(D220,Data!A9:MM51,107,FALSE)="","",(VLOOKUP(D220,Data!A9:MM51,107,FALSE))),"")</f>
        <v>4000</v>
      </c>
      <c r="F220" s="1220"/>
    </row>
    <row r="221" spans="1:7" x14ac:dyDescent="0.2">
      <c r="A221" s="1218"/>
      <c r="B221" s="1219"/>
      <c r="C221" s="1203"/>
      <c r="D221" s="26">
        <v>43497</v>
      </c>
      <c r="E221" s="752">
        <f>IFERROR(IF(VLOOKUP(D221,Data!A10:MM52,107,FALSE)="","",(VLOOKUP(D221,Data!A10:MM52,107,FALSE))),"")</f>
        <v>3000</v>
      </c>
      <c r="F221" s="1220"/>
    </row>
    <row r="222" spans="1:7" x14ac:dyDescent="0.2">
      <c r="A222" s="1218"/>
      <c r="B222" s="1219"/>
      <c r="C222" s="1203"/>
      <c r="D222" s="26">
        <v>43525</v>
      </c>
      <c r="E222" s="752">
        <f>IFERROR(IF(VLOOKUP(D222,Data!A11:MM53,107,FALSE)="","",(VLOOKUP(D222,Data!A11:MM53,107,FALSE))),"")</f>
        <v>120000</v>
      </c>
      <c r="F222" s="1220"/>
    </row>
    <row r="223" spans="1:7" x14ac:dyDescent="0.2">
      <c r="A223" s="1218"/>
      <c r="B223" s="1219"/>
      <c r="C223" s="1203"/>
      <c r="D223" s="26">
        <v>43556</v>
      </c>
      <c r="E223" s="752">
        <f>IFERROR(IF(VLOOKUP(D223,Data!A12:MM54,107,FALSE)="","",(VLOOKUP(D223,Data!A12:MM54,107,FALSE))),"")</f>
        <v>1178000</v>
      </c>
      <c r="F223" s="1220"/>
    </row>
    <row r="224" spans="1:7" x14ac:dyDescent="0.2">
      <c r="A224" s="1218"/>
      <c r="B224" s="1219"/>
      <c r="C224" s="1203"/>
      <c r="D224" s="26">
        <v>43586</v>
      </c>
      <c r="E224" s="752">
        <f>IFERROR(IF(VLOOKUP(D224,Data!A13:MM55,107,FALSE)="","",(VLOOKUP(D224,Data!A13:MM55,107,FALSE))),"")</f>
        <v>1065000</v>
      </c>
      <c r="F224" s="1220"/>
    </row>
    <row r="225" spans="1:7" ht="12.75" customHeight="1" x14ac:dyDescent="0.2">
      <c r="A225" s="1211">
        <v>3.3</v>
      </c>
      <c r="B225" s="1212" t="s">
        <v>356</v>
      </c>
      <c r="C225" s="1203"/>
      <c r="D225" s="741">
        <v>43221</v>
      </c>
      <c r="E225" s="742">
        <f>IFERROR(IF(VLOOKUP(D225,Data!A2:MM44,115,FALSE)="","",(VLOOKUP(D225,Data!A2:MM44,115,FALSE))),"")</f>
        <v>-0.19714285714285715</v>
      </c>
      <c r="F225" s="1220" t="s">
        <v>465</v>
      </c>
      <c r="G225" s="57" t="s">
        <v>256</v>
      </c>
    </row>
    <row r="226" spans="1:7" x14ac:dyDescent="0.2">
      <c r="A226" s="1211"/>
      <c r="B226" s="1212"/>
      <c r="C226" s="1203"/>
      <c r="D226" s="741">
        <v>43252</v>
      </c>
      <c r="E226" s="742">
        <f>IFERROR(IF(VLOOKUP(D226,Data!A3:MM45,115,FALSE)="","",(VLOOKUP(D226,Data!A3:MM45,115,FALSE))),"")</f>
        <v>-6.6413662239089177E-2</v>
      </c>
      <c r="F226" s="1220"/>
    </row>
    <row r="227" spans="1:7" x14ac:dyDescent="0.2">
      <c r="A227" s="1211"/>
      <c r="B227" s="1212"/>
      <c r="C227" s="1203"/>
      <c r="D227" s="26">
        <v>43282</v>
      </c>
      <c r="E227" s="740">
        <f>IFERROR(IF(VLOOKUP(D227,Data!A4:MM46,115,FALSE)="","",(VLOOKUP(D227,Data!A4:MM46,115,FALSE))),"")</f>
        <v>8.302354399008674E-2</v>
      </c>
      <c r="F227" s="1220"/>
    </row>
    <row r="228" spans="1:7" x14ac:dyDescent="0.2">
      <c r="A228" s="1211"/>
      <c r="B228" s="1212"/>
      <c r="C228" s="1203"/>
      <c r="D228" s="26">
        <v>43313</v>
      </c>
      <c r="E228" s="740">
        <f>IFERROR(IF(VLOOKUP(D228,Data!A5:MM47,115,FALSE)="","",(VLOOKUP(D228,Data!A5:MM47,115,FALSE))),"")</f>
        <v>0.14320987654320988</v>
      </c>
      <c r="F228" s="1220"/>
    </row>
    <row r="229" spans="1:7" x14ac:dyDescent="0.2">
      <c r="A229" s="1211"/>
      <c r="B229" s="1212"/>
      <c r="C229" s="1203"/>
      <c r="D229" s="26">
        <v>43344</v>
      </c>
      <c r="E229" s="740">
        <f>IFERROR(IF(VLOOKUP(D229,Data!A6:MM48,115,FALSE)="","",(VLOOKUP(D229,Data!A6:MM48,115,FALSE))),"")</f>
        <v>2.4660912453760789E-3</v>
      </c>
      <c r="F229" s="1220"/>
    </row>
    <row r="230" spans="1:7" x14ac:dyDescent="0.2">
      <c r="A230" s="1211"/>
      <c r="B230" s="1212"/>
      <c r="C230" s="1203"/>
      <c r="D230" s="741">
        <v>43374</v>
      </c>
      <c r="E230" s="742">
        <f>IFERROR(IF(VLOOKUP(D230,Data!A7:MM49,115,FALSE)="","",(VLOOKUP(D230,Data!A7:MM49,115,FALSE))),"")</f>
        <v>-1.1793611793611793E-2</v>
      </c>
      <c r="F230" s="1220"/>
    </row>
    <row r="231" spans="1:7" x14ac:dyDescent="0.2">
      <c r="A231" s="1211"/>
      <c r="B231" s="1212"/>
      <c r="C231" s="1203"/>
      <c r="D231" s="741">
        <v>43405</v>
      </c>
      <c r="E231" s="742">
        <f>IFERROR(IF(VLOOKUP(D231,Data!A8:MM50,115,FALSE)="","",(VLOOKUP(D231,Data!A8:MM50,115,FALSE))),"")</f>
        <v>-1.7551020408163264E-2</v>
      </c>
      <c r="F231" s="1220"/>
    </row>
    <row r="232" spans="1:7" x14ac:dyDescent="0.2">
      <c r="A232" s="1211"/>
      <c r="B232" s="1212"/>
      <c r="C232" s="1203"/>
      <c r="D232" s="741">
        <v>43435</v>
      </c>
      <c r="E232" s="742">
        <f>IFERROR(IF(VLOOKUP(D232,Data!A9:MM51,115,FALSE)="","",(VLOOKUP(D232,Data!A9:MM51,115,FALSE))),"")</f>
        <v>-5.5267702936096716E-3</v>
      </c>
      <c r="F232" s="1220"/>
    </row>
    <row r="233" spans="1:7" x14ac:dyDescent="0.2">
      <c r="A233" s="1211"/>
      <c r="B233" s="1212"/>
      <c r="C233" s="1203"/>
      <c r="D233" s="26">
        <v>43466</v>
      </c>
      <c r="E233" s="740">
        <f>IFERROR(IF(VLOOKUP(D233,Data!A10:MM52,115,FALSE)="","",(VLOOKUP(D233,Data!A10:MM52,115,FALSE))),"")</f>
        <v>3.003003003003003E-2</v>
      </c>
      <c r="F233" s="1220"/>
    </row>
    <row r="234" spans="1:7" x14ac:dyDescent="0.2">
      <c r="A234" s="1211"/>
      <c r="B234" s="1212"/>
      <c r="C234" s="1203"/>
      <c r="D234" s="26">
        <v>43497</v>
      </c>
      <c r="E234" s="740">
        <f>IFERROR(IF(VLOOKUP(D234,Data!A11:MM53,115,FALSE)="","",(VLOOKUP(D234,Data!A11:MM53,115,FALSE))),"")</f>
        <v>3.5278514588859416E-2</v>
      </c>
      <c r="F234" s="1220"/>
    </row>
    <row r="235" spans="1:7" x14ac:dyDescent="0.2">
      <c r="A235" s="1211"/>
      <c r="B235" s="1212"/>
      <c r="C235" s="1203"/>
      <c r="D235" s="26">
        <v>43525</v>
      </c>
      <c r="E235" s="740">
        <f>IFERROR(IF(VLOOKUP(D235,Data!A12:MM54,115,FALSE)="","",(VLOOKUP(D235,Data!A12:MM54,115,FALSE))),"")</f>
        <v>1.4503090822634332E-2</v>
      </c>
      <c r="F235" s="1220"/>
    </row>
    <row r="236" spans="1:7" x14ac:dyDescent="0.2">
      <c r="A236" s="1211"/>
      <c r="B236" s="1212"/>
      <c r="C236" s="1203"/>
      <c r="D236" s="26">
        <v>43556</v>
      </c>
      <c r="E236" s="740" t="str">
        <f>IFERROR(IF(VLOOKUP(D236,Data!A13:MM55,115,FALSE)="","",(VLOOKUP(D236,Data!A13:MM55,115,FALSE))),"")</f>
        <v/>
      </c>
      <c r="F236" s="1220"/>
    </row>
    <row r="237" spans="1:7" ht="15.75" x14ac:dyDescent="0.2">
      <c r="A237" s="1217" t="s">
        <v>238</v>
      </c>
      <c r="B237" s="1217"/>
      <c r="C237" s="1217"/>
      <c r="D237" s="1217"/>
      <c r="E237" s="1217"/>
      <c r="F237" s="1217"/>
    </row>
    <row r="238" spans="1:7" x14ac:dyDescent="0.2">
      <c r="A238" s="1211" t="s">
        <v>35</v>
      </c>
      <c r="B238" s="1212" t="s">
        <v>125</v>
      </c>
      <c r="C238" s="1203"/>
      <c r="D238" s="26">
        <v>43252</v>
      </c>
      <c r="E238" s="740">
        <v>3.9E-2</v>
      </c>
      <c r="F238" s="1213" t="s">
        <v>390</v>
      </c>
      <c r="G238" s="57" t="s">
        <v>256</v>
      </c>
    </row>
    <row r="239" spans="1:7" x14ac:dyDescent="0.2">
      <c r="A239" s="1211"/>
      <c r="B239" s="1212"/>
      <c r="C239" s="1203"/>
      <c r="D239" s="26">
        <v>43282</v>
      </c>
      <c r="E239" s="740">
        <v>0</v>
      </c>
      <c r="F239" s="1214"/>
    </row>
    <row r="240" spans="1:7" x14ac:dyDescent="0.2">
      <c r="A240" s="1211"/>
      <c r="B240" s="1212"/>
      <c r="C240" s="1203"/>
      <c r="D240" s="26">
        <v>43313</v>
      </c>
      <c r="E240" s="740">
        <v>1.2999999999999999E-2</v>
      </c>
      <c r="F240" s="1214"/>
    </row>
    <row r="241" spans="1:7" x14ac:dyDescent="0.2">
      <c r="A241" s="1211"/>
      <c r="B241" s="1212"/>
      <c r="C241" s="1203"/>
      <c r="D241" s="26">
        <v>43344</v>
      </c>
      <c r="E241" s="740">
        <v>6.0000000000000001E-3</v>
      </c>
      <c r="F241" s="1214"/>
    </row>
    <row r="242" spans="1:7" x14ac:dyDescent="0.2">
      <c r="A242" s="1211"/>
      <c r="B242" s="1212"/>
      <c r="C242" s="1203"/>
      <c r="D242" s="26">
        <v>43374</v>
      </c>
      <c r="E242" s="740">
        <v>2.5000000000000001E-2</v>
      </c>
      <c r="F242" s="1214"/>
    </row>
    <row r="243" spans="1:7" x14ac:dyDescent="0.2">
      <c r="A243" s="1211"/>
      <c r="B243" s="1212"/>
      <c r="C243" s="1203"/>
      <c r="D243" s="26">
        <v>43405</v>
      </c>
      <c r="E243" s="740">
        <v>3.5000000000000003E-2</v>
      </c>
      <c r="F243" s="1214"/>
    </row>
    <row r="244" spans="1:7" x14ac:dyDescent="0.2">
      <c r="A244" s="1211"/>
      <c r="B244" s="1212"/>
      <c r="C244" s="1203"/>
      <c r="D244" s="26">
        <v>43435</v>
      </c>
      <c r="E244" s="740">
        <v>4.1000000000000002E-2</v>
      </c>
      <c r="F244" s="1214"/>
    </row>
    <row r="245" spans="1:7" x14ac:dyDescent="0.2">
      <c r="A245" s="1211"/>
      <c r="B245" s="1212"/>
      <c r="C245" s="1203"/>
      <c r="D245" s="26">
        <v>43466</v>
      </c>
      <c r="E245" s="740">
        <v>4.8000000000000001E-2</v>
      </c>
      <c r="F245" s="1214"/>
    </row>
    <row r="246" spans="1:7" x14ac:dyDescent="0.2">
      <c r="A246" s="1211"/>
      <c r="B246" s="1212"/>
      <c r="C246" s="1203"/>
      <c r="D246" s="26">
        <v>43497</v>
      </c>
      <c r="E246" s="740">
        <v>4.3999999999999997E-2</v>
      </c>
      <c r="F246" s="1214"/>
    </row>
    <row r="247" spans="1:7" x14ac:dyDescent="0.2">
      <c r="A247" s="1211"/>
      <c r="B247" s="1212"/>
      <c r="C247" s="1203"/>
      <c r="D247" s="26">
        <v>43525</v>
      </c>
      <c r="E247" s="740">
        <v>4.3999999999999997E-2</v>
      </c>
      <c r="F247" s="1214"/>
    </row>
    <row r="248" spans="1:7" x14ac:dyDescent="0.2">
      <c r="A248" s="1211"/>
      <c r="B248" s="1212"/>
      <c r="C248" s="1203"/>
      <c r="D248" s="26">
        <v>43556</v>
      </c>
      <c r="E248" s="740">
        <v>-8.5000000000000006E-2</v>
      </c>
      <c r="F248" s="1214"/>
    </row>
    <row r="249" spans="1:7" x14ac:dyDescent="0.2">
      <c r="A249" s="1211"/>
      <c r="B249" s="1212"/>
      <c r="C249" s="1203"/>
      <c r="D249" s="26">
        <v>43556</v>
      </c>
      <c r="E249" s="740">
        <v>-7.2999999999999995E-2</v>
      </c>
      <c r="F249" s="1215"/>
    </row>
    <row r="250" spans="1:7" x14ac:dyDescent="0.2">
      <c r="A250" s="1211" t="s">
        <v>36</v>
      </c>
      <c r="B250" s="1212" t="s">
        <v>126</v>
      </c>
      <c r="C250" s="1203"/>
      <c r="D250" s="26">
        <v>43221</v>
      </c>
      <c r="E250" s="740">
        <f>IFERROR(IF(VLOOKUP(D250,Data!A27:MM69,130,FALSE)="","",(VLOOKUP(D250,Data!A27:MM69,130,FALSE))),"")</f>
        <v>8.0000000000000002E-3</v>
      </c>
      <c r="F250" s="1216" t="s">
        <v>463</v>
      </c>
      <c r="G250" s="57" t="s">
        <v>256</v>
      </c>
    </row>
    <row r="251" spans="1:7" x14ac:dyDescent="0.2">
      <c r="A251" s="1211"/>
      <c r="B251" s="1212"/>
      <c r="C251" s="1203"/>
      <c r="D251" s="26">
        <v>43252</v>
      </c>
      <c r="E251" s="740">
        <f>IFERROR(IF(VLOOKUP(D251,Data!A28:MM70,130,FALSE)="","",(VLOOKUP(D251,Data!A28:MM70,130,FALSE))),"")</f>
        <v>3.4000000000000002E-2</v>
      </c>
      <c r="F251" s="1216"/>
    </row>
    <row r="252" spans="1:7" x14ac:dyDescent="0.2">
      <c r="A252" s="1211"/>
      <c r="B252" s="1212"/>
      <c r="C252" s="1203"/>
      <c r="D252" s="26">
        <v>43282</v>
      </c>
      <c r="E252" s="740">
        <f>IFERROR(IF(VLOOKUP(D252,Data!A29:MM71,130,FALSE)="","",(VLOOKUP(D252,Data!A29:MM71,130,FALSE))),"")</f>
        <v>5.0999999999999997E-2</v>
      </c>
      <c r="F252" s="1216"/>
    </row>
    <row r="253" spans="1:7" x14ac:dyDescent="0.2">
      <c r="A253" s="1211"/>
      <c r="B253" s="1212"/>
      <c r="C253" s="1203"/>
      <c r="D253" s="26">
        <v>43313</v>
      </c>
      <c r="E253" s="740">
        <f>IFERROR(IF(VLOOKUP(D253,Data!A30:MM72,130,FALSE)="","",(VLOOKUP(D253,Data!A30:MM72,130,FALSE))),"")</f>
        <v>6.0999999999999999E-2</v>
      </c>
      <c r="F253" s="1216"/>
    </row>
    <row r="254" spans="1:7" x14ac:dyDescent="0.2">
      <c r="A254" s="1211"/>
      <c r="B254" s="1212"/>
      <c r="C254" s="1203"/>
      <c r="D254" s="26">
        <v>43344</v>
      </c>
      <c r="E254" s="740">
        <f>IFERROR(IF(VLOOKUP(D254,Data!A31:MM73,130,FALSE)="","",(VLOOKUP(D254,Data!A31:MM73,130,FALSE))),"")</f>
        <v>8.2000000000000003E-2</v>
      </c>
      <c r="F254" s="1216"/>
    </row>
    <row r="255" spans="1:7" x14ac:dyDescent="0.2">
      <c r="A255" s="1211"/>
      <c r="B255" s="1212"/>
      <c r="C255" s="1203"/>
      <c r="D255" s="26">
        <v>43374</v>
      </c>
      <c r="E255" s="740">
        <f>IFERROR(IF(VLOOKUP(D255,Data!A32:MM74,130,FALSE)="","",(VLOOKUP(D255,Data!A32:MM74,130,FALSE))),"")</f>
        <v>9.1999999999999998E-2</v>
      </c>
      <c r="F255" s="1216"/>
    </row>
    <row r="256" spans="1:7" x14ac:dyDescent="0.2">
      <c r="A256" s="1211"/>
      <c r="B256" s="1212"/>
      <c r="C256" s="1203"/>
      <c r="D256" s="26">
        <v>43405</v>
      </c>
      <c r="E256" s="740">
        <f>IFERROR(IF(VLOOKUP(D256,Data!A33:MM75,130,FALSE)="","",(VLOOKUP(D256,Data!A33:MM75,130,FALSE))),"")</f>
        <v>9.4E-2</v>
      </c>
      <c r="F256" s="1216"/>
    </row>
    <row r="257" spans="1:7" x14ac:dyDescent="0.2">
      <c r="A257" s="1211"/>
      <c r="B257" s="1212"/>
      <c r="C257" s="1203"/>
      <c r="D257" s="26">
        <v>43435</v>
      </c>
      <c r="E257" s="740">
        <f>IFERROR(IF(VLOOKUP(D257,Data!A34:MM76,130,FALSE)="","",(VLOOKUP(D257,Data!A34:MM76,130,FALSE))),"")</f>
        <v>8.3000000000000004E-2</v>
      </c>
      <c r="F257" s="1216"/>
    </row>
    <row r="258" spans="1:7" x14ac:dyDescent="0.2">
      <c r="A258" s="1211"/>
      <c r="B258" s="1212"/>
      <c r="C258" s="1203"/>
      <c r="D258" s="26">
        <v>43466</v>
      </c>
      <c r="E258" s="740">
        <f>IFERROR(IF(VLOOKUP(D258,Data!A35:MM77,130,FALSE)="","",(VLOOKUP(D258,Data!A35:MM77,130,FALSE))),"")</f>
        <v>7.9000000000000001E-2</v>
      </c>
      <c r="F258" s="1216"/>
    </row>
    <row r="259" spans="1:7" x14ac:dyDescent="0.2">
      <c r="A259" s="1211"/>
      <c r="B259" s="1212"/>
      <c r="C259" s="1203"/>
      <c r="D259" s="26">
        <v>43497</v>
      </c>
      <c r="E259" s="740">
        <f>IFERROR(IF(VLOOKUP(D259,Data!A36:MM78,130,FALSE)="","",(VLOOKUP(D259,Data!A36:MM78,130,FALSE))),"")</f>
        <v>8.4000000000000005E-2</v>
      </c>
      <c r="F259" s="1216"/>
    </row>
    <row r="260" spans="1:7" x14ac:dyDescent="0.2">
      <c r="A260" s="1211"/>
      <c r="B260" s="1212"/>
      <c r="C260" s="1203"/>
      <c r="D260" s="26">
        <v>43525</v>
      </c>
      <c r="E260" s="740">
        <f>IFERROR(IF(VLOOKUP(D260,Data!A37:MM79,130,FALSE)="","",(VLOOKUP(D260,Data!A37:MM79,130,FALSE))),"")</f>
        <v>0.108</v>
      </c>
      <c r="F260" s="1216"/>
    </row>
    <row r="261" spans="1:7" x14ac:dyDescent="0.2">
      <c r="A261" s="1211"/>
      <c r="B261" s="1212"/>
      <c r="C261" s="1203"/>
      <c r="D261" s="26">
        <v>43556</v>
      </c>
      <c r="E261" s="740">
        <f>IFERROR(IF(VLOOKUP(D261,Data!A38:MM80,130,FALSE)="","",(VLOOKUP(D261,Data!A38:MM80,130,FALSE))),"")</f>
        <v>5.8000000000000003E-2</v>
      </c>
      <c r="F261" s="1216"/>
    </row>
    <row r="262" spans="1:7" x14ac:dyDescent="0.2">
      <c r="A262" s="1205" t="s">
        <v>37</v>
      </c>
      <c r="B262" s="1206" t="s">
        <v>127</v>
      </c>
      <c r="C262" s="1203"/>
      <c r="D262" s="28">
        <v>43252</v>
      </c>
      <c r="E262" s="754">
        <v>50</v>
      </c>
      <c r="F262" s="1207" t="s">
        <v>442</v>
      </c>
      <c r="G262" s="57" t="s">
        <v>256</v>
      </c>
    </row>
    <row r="263" spans="1:7" x14ac:dyDescent="0.2">
      <c r="A263" s="1205"/>
      <c r="B263" s="1206"/>
      <c r="C263" s="1203"/>
      <c r="D263" s="28">
        <v>43282</v>
      </c>
      <c r="E263" s="754">
        <v>54</v>
      </c>
      <c r="F263" s="1207"/>
    </row>
    <row r="264" spans="1:7" x14ac:dyDescent="0.2">
      <c r="A264" s="1205"/>
      <c r="B264" s="1206"/>
      <c r="C264" s="1203"/>
      <c r="D264" s="28">
        <v>43313</v>
      </c>
      <c r="E264" s="754">
        <v>91</v>
      </c>
      <c r="F264" s="1207"/>
    </row>
    <row r="265" spans="1:7" x14ac:dyDescent="0.2">
      <c r="A265" s="1205"/>
      <c r="B265" s="1206"/>
      <c r="C265" s="1203"/>
      <c r="D265" s="28">
        <v>43344</v>
      </c>
      <c r="E265" s="754">
        <v>90</v>
      </c>
      <c r="F265" s="1207"/>
    </row>
    <row r="266" spans="1:7" x14ac:dyDescent="0.2">
      <c r="A266" s="1205"/>
      <c r="B266" s="1206"/>
      <c r="C266" s="1203"/>
      <c r="D266" s="28">
        <v>43374</v>
      </c>
      <c r="E266" s="754">
        <v>92</v>
      </c>
      <c r="F266" s="1207"/>
    </row>
    <row r="267" spans="1:7" x14ac:dyDescent="0.2">
      <c r="A267" s="1205"/>
      <c r="B267" s="1206"/>
      <c r="C267" s="1203"/>
      <c r="D267" s="28">
        <v>43405</v>
      </c>
      <c r="E267" s="754">
        <v>105</v>
      </c>
      <c r="F267" s="1207"/>
    </row>
    <row r="268" spans="1:7" x14ac:dyDescent="0.2">
      <c r="A268" s="1205"/>
      <c r="B268" s="1206"/>
      <c r="C268" s="1203"/>
      <c r="D268" s="28">
        <v>43435</v>
      </c>
      <c r="E268" s="754">
        <v>116</v>
      </c>
      <c r="F268" s="1207"/>
    </row>
    <row r="269" spans="1:7" x14ac:dyDescent="0.2">
      <c r="A269" s="1205"/>
      <c r="B269" s="1206"/>
      <c r="C269" s="1203"/>
      <c r="D269" s="28">
        <v>43466</v>
      </c>
      <c r="E269" s="754">
        <v>114</v>
      </c>
      <c r="F269" s="1207"/>
    </row>
    <row r="270" spans="1:7" x14ac:dyDescent="0.2">
      <c r="A270" s="1205"/>
      <c r="B270" s="1206"/>
      <c r="C270" s="1203"/>
      <c r="D270" s="28">
        <v>43497</v>
      </c>
      <c r="E270" s="754">
        <v>107</v>
      </c>
      <c r="F270" s="1207"/>
    </row>
    <row r="271" spans="1:7" x14ac:dyDescent="0.2">
      <c r="A271" s="1205"/>
      <c r="B271" s="1206"/>
      <c r="C271" s="1203"/>
      <c r="D271" s="28">
        <v>43525</v>
      </c>
      <c r="E271" s="754">
        <v>76</v>
      </c>
      <c r="F271" s="1207"/>
    </row>
    <row r="272" spans="1:7" x14ac:dyDescent="0.2">
      <c r="A272" s="1205"/>
      <c r="B272" s="1206"/>
      <c r="C272" s="1203"/>
      <c r="D272" s="28">
        <v>43556</v>
      </c>
      <c r="E272" s="754">
        <v>93</v>
      </c>
      <c r="F272" s="1207"/>
    </row>
    <row r="273" spans="1:8" x14ac:dyDescent="0.2">
      <c r="A273" s="1205"/>
      <c r="B273" s="1206"/>
      <c r="C273" s="1203"/>
      <c r="D273" s="28">
        <v>43586</v>
      </c>
      <c r="E273" s="754">
        <v>157</v>
      </c>
      <c r="F273" s="1207"/>
    </row>
    <row r="274" spans="1:8" x14ac:dyDescent="0.2">
      <c r="A274" s="1208" t="s">
        <v>38</v>
      </c>
      <c r="B274" s="1206" t="s">
        <v>133</v>
      </c>
      <c r="C274" s="1203"/>
      <c r="D274" s="26">
        <v>43252</v>
      </c>
      <c r="E274" s="740">
        <v>0.96699999999999997</v>
      </c>
      <c r="F274" s="1210" t="s">
        <v>425</v>
      </c>
      <c r="G274" s="57" t="s">
        <v>256</v>
      </c>
      <c r="H274" t="s">
        <v>300</v>
      </c>
    </row>
    <row r="275" spans="1:8" x14ac:dyDescent="0.2">
      <c r="A275" s="1209"/>
      <c r="B275" s="1206"/>
      <c r="C275" s="1203"/>
      <c r="D275" s="26">
        <v>43282</v>
      </c>
      <c r="E275" s="740">
        <v>0.97</v>
      </c>
      <c r="F275" s="1210"/>
    </row>
    <row r="276" spans="1:8" x14ac:dyDescent="0.2">
      <c r="A276" s="1209"/>
      <c r="B276" s="1206"/>
      <c r="C276" s="1203"/>
      <c r="D276" s="26">
        <v>43313</v>
      </c>
      <c r="E276" s="740">
        <v>0.97699999999999998</v>
      </c>
      <c r="F276" s="1210"/>
    </row>
    <row r="277" spans="1:8" x14ac:dyDescent="0.2">
      <c r="A277" s="1209"/>
      <c r="B277" s="1206"/>
      <c r="C277" s="1203"/>
      <c r="D277" s="28">
        <v>43344</v>
      </c>
      <c r="E277" s="743">
        <v>0.92200000000000004</v>
      </c>
      <c r="F277" s="1210"/>
    </row>
    <row r="278" spans="1:8" x14ac:dyDescent="0.2">
      <c r="A278" s="1209"/>
      <c r="B278" s="1206"/>
      <c r="C278" s="1203"/>
      <c r="D278" s="28">
        <v>43374</v>
      </c>
      <c r="E278" s="743">
        <v>0.878</v>
      </c>
      <c r="F278" s="1210"/>
    </row>
    <row r="279" spans="1:8" x14ac:dyDescent="0.2">
      <c r="A279" s="1209"/>
      <c r="B279" s="1206"/>
      <c r="C279" s="1203"/>
      <c r="D279" s="28">
        <v>43405</v>
      </c>
      <c r="E279" s="743">
        <v>0.88800000000000001</v>
      </c>
      <c r="F279" s="1210"/>
    </row>
    <row r="280" spans="1:8" x14ac:dyDescent="0.2">
      <c r="A280" s="1209"/>
      <c r="B280" s="1206"/>
      <c r="C280" s="1203"/>
      <c r="D280" s="28">
        <v>43435</v>
      </c>
      <c r="E280" s="743">
        <v>0.875</v>
      </c>
      <c r="F280" s="1210"/>
    </row>
    <row r="281" spans="1:8" x14ac:dyDescent="0.2">
      <c r="A281" s="1209"/>
      <c r="B281" s="1206"/>
      <c r="C281" s="1203"/>
      <c r="D281" s="28">
        <v>43466</v>
      </c>
      <c r="E281" s="743">
        <v>0.87</v>
      </c>
      <c r="F281" s="1210"/>
    </row>
    <row r="282" spans="1:8" x14ac:dyDescent="0.2">
      <c r="A282" s="1209"/>
      <c r="B282" s="1206"/>
      <c r="C282" s="1203"/>
      <c r="D282" s="28">
        <v>43497</v>
      </c>
      <c r="E282" s="743">
        <v>0.90700000000000003</v>
      </c>
      <c r="F282" s="1210"/>
    </row>
    <row r="283" spans="1:8" x14ac:dyDescent="0.2">
      <c r="A283" s="1209"/>
      <c r="B283" s="1206"/>
      <c r="C283" s="1203"/>
      <c r="D283" s="28">
        <v>43525</v>
      </c>
      <c r="E283" s="743">
        <v>0.93500000000000005</v>
      </c>
      <c r="F283" s="1210"/>
    </row>
    <row r="284" spans="1:8" x14ac:dyDescent="0.2">
      <c r="A284" s="1209"/>
      <c r="B284" s="1206"/>
      <c r="C284" s="1203"/>
      <c r="D284" s="28">
        <v>43556</v>
      </c>
      <c r="E284" s="743">
        <v>0.93400000000000005</v>
      </c>
      <c r="F284" s="1210"/>
    </row>
    <row r="285" spans="1:8" x14ac:dyDescent="0.2">
      <c r="A285" s="1209"/>
      <c r="B285" s="1206"/>
      <c r="C285" s="1203"/>
      <c r="D285" s="28">
        <v>43586</v>
      </c>
      <c r="E285" s="743">
        <v>0.94199999999999995</v>
      </c>
      <c r="F285" s="1210"/>
    </row>
    <row r="286" spans="1:8" x14ac:dyDescent="0.2">
      <c r="A286" s="1200">
        <v>4.3</v>
      </c>
      <c r="B286" s="1202" t="s">
        <v>135</v>
      </c>
      <c r="C286" s="1203"/>
      <c r="D286" s="26">
        <v>43252</v>
      </c>
      <c r="E286" s="740">
        <v>1</v>
      </c>
      <c r="F286" s="1204" t="s">
        <v>263</v>
      </c>
      <c r="G286" s="57" t="s">
        <v>256</v>
      </c>
    </row>
    <row r="287" spans="1:8" x14ac:dyDescent="0.2">
      <c r="A287" s="1201"/>
      <c r="B287" s="1202"/>
      <c r="C287" s="1203"/>
      <c r="D287" s="26">
        <v>43282</v>
      </c>
      <c r="E287" s="740">
        <v>1</v>
      </c>
      <c r="F287" s="1204"/>
    </row>
    <row r="288" spans="1:8" x14ac:dyDescent="0.2">
      <c r="A288" s="1201"/>
      <c r="B288" s="1202"/>
      <c r="C288" s="1203"/>
      <c r="D288" s="26">
        <v>43313</v>
      </c>
      <c r="E288" s="740">
        <v>1</v>
      </c>
      <c r="F288" s="1204"/>
    </row>
    <row r="289" spans="1:6" x14ac:dyDescent="0.2">
      <c r="A289" s="1201"/>
      <c r="B289" s="1202"/>
      <c r="C289" s="1203"/>
      <c r="D289" s="26">
        <v>43344</v>
      </c>
      <c r="E289" s="740">
        <v>1</v>
      </c>
      <c r="F289" s="1204"/>
    </row>
    <row r="290" spans="1:6" x14ac:dyDescent="0.2">
      <c r="A290" s="1201"/>
      <c r="B290" s="1202"/>
      <c r="C290" s="1203"/>
      <c r="D290" s="26">
        <v>43374</v>
      </c>
      <c r="E290" s="740">
        <v>1</v>
      </c>
      <c r="F290" s="1204"/>
    </row>
    <row r="291" spans="1:6" x14ac:dyDescent="0.2">
      <c r="A291" s="1201"/>
      <c r="B291" s="1202"/>
      <c r="C291" s="1203"/>
      <c r="D291" s="26">
        <v>43405</v>
      </c>
      <c r="E291" s="740">
        <v>1</v>
      </c>
      <c r="F291" s="1204"/>
    </row>
    <row r="292" spans="1:6" x14ac:dyDescent="0.2">
      <c r="A292" s="1201"/>
      <c r="B292" s="1202"/>
      <c r="C292" s="1203"/>
      <c r="D292" s="26">
        <v>43435</v>
      </c>
      <c r="E292" s="740">
        <v>1</v>
      </c>
      <c r="F292" s="1204"/>
    </row>
    <row r="293" spans="1:6" x14ac:dyDescent="0.2">
      <c r="A293" s="1201"/>
      <c r="B293" s="1202"/>
      <c r="C293" s="1203"/>
      <c r="D293" s="26">
        <v>43466</v>
      </c>
      <c r="E293" s="740">
        <v>1</v>
      </c>
      <c r="F293" s="1204"/>
    </row>
    <row r="294" spans="1:6" x14ac:dyDescent="0.2">
      <c r="A294" s="1201"/>
      <c r="B294" s="1202"/>
      <c r="C294" s="1203"/>
      <c r="D294" s="26">
        <v>43497</v>
      </c>
      <c r="E294" s="740">
        <v>1</v>
      </c>
      <c r="F294" s="1204"/>
    </row>
    <row r="295" spans="1:6" x14ac:dyDescent="0.2">
      <c r="A295" s="1201"/>
      <c r="B295" s="1202"/>
      <c r="C295" s="1203"/>
      <c r="D295" s="26">
        <v>43525</v>
      </c>
      <c r="E295" s="740">
        <v>1</v>
      </c>
      <c r="F295" s="1204"/>
    </row>
    <row r="296" spans="1:6" x14ac:dyDescent="0.2">
      <c r="A296" s="1201"/>
      <c r="B296" s="1202"/>
      <c r="C296" s="1203"/>
      <c r="D296" s="26">
        <v>43556</v>
      </c>
      <c r="E296" s="740">
        <v>1</v>
      </c>
      <c r="F296" s="1204"/>
    </row>
    <row r="297" spans="1:6" x14ac:dyDescent="0.2">
      <c r="A297" s="1201"/>
      <c r="B297" s="1202"/>
      <c r="C297" s="1203"/>
      <c r="D297" s="26">
        <v>43586</v>
      </c>
      <c r="E297" s="740">
        <v>1</v>
      </c>
      <c r="F297" s="1204"/>
    </row>
    <row r="310" spans="5:5" x14ac:dyDescent="0.2">
      <c r="E310" s="903"/>
    </row>
  </sheetData>
  <mergeCells count="108">
    <mergeCell ref="F64:F75"/>
    <mergeCell ref="A114:A125"/>
    <mergeCell ref="B114:B125"/>
    <mergeCell ref="C114:C125"/>
    <mergeCell ref="F114:F125"/>
    <mergeCell ref="A77:A88"/>
    <mergeCell ref="B77:B88"/>
    <mergeCell ref="C77:C88"/>
    <mergeCell ref="F77:F88"/>
    <mergeCell ref="A89:A100"/>
    <mergeCell ref="B89:B100"/>
    <mergeCell ref="C89:C100"/>
    <mergeCell ref="F89:F100"/>
    <mergeCell ref="A76:F76"/>
    <mergeCell ref="A101:F101"/>
    <mergeCell ref="A102:A113"/>
    <mergeCell ref="B102:B113"/>
    <mergeCell ref="C102:C113"/>
    <mergeCell ref="F102:F113"/>
    <mergeCell ref="A16:A27"/>
    <mergeCell ref="B16:B27"/>
    <mergeCell ref="C16:C27"/>
    <mergeCell ref="F16:F27"/>
    <mergeCell ref="A139:A150"/>
    <mergeCell ref="B139:B150"/>
    <mergeCell ref="C139:C150"/>
    <mergeCell ref="F139:F150"/>
    <mergeCell ref="A28:A39"/>
    <mergeCell ref="B28:B39"/>
    <mergeCell ref="C28:C39"/>
    <mergeCell ref="F28:F39"/>
    <mergeCell ref="A40:A51"/>
    <mergeCell ref="B40:B51"/>
    <mergeCell ref="C40:C51"/>
    <mergeCell ref="F40:F51"/>
    <mergeCell ref="A138:F138"/>
    <mergeCell ref="A52:A63"/>
    <mergeCell ref="B52:B63"/>
    <mergeCell ref="C52:C63"/>
    <mergeCell ref="F52:F63"/>
    <mergeCell ref="A64:A75"/>
    <mergeCell ref="B64:B75"/>
    <mergeCell ref="C64:C75"/>
    <mergeCell ref="A3:F3"/>
    <mergeCell ref="A1:A2"/>
    <mergeCell ref="B1:B2"/>
    <mergeCell ref="C1:C2"/>
    <mergeCell ref="D1:E2"/>
    <mergeCell ref="F1:F2"/>
    <mergeCell ref="A4:A15"/>
    <mergeCell ref="B4:B15"/>
    <mergeCell ref="C4:C15"/>
    <mergeCell ref="F4:F15"/>
    <mergeCell ref="A164:A175"/>
    <mergeCell ref="B164:B175"/>
    <mergeCell ref="C164:C175"/>
    <mergeCell ref="F164:F175"/>
    <mergeCell ref="A176:A187"/>
    <mergeCell ref="B176:B187"/>
    <mergeCell ref="C176:C187"/>
    <mergeCell ref="F176:F187"/>
    <mergeCell ref="A163:F163"/>
    <mergeCell ref="A200:F200"/>
    <mergeCell ref="A201:A212"/>
    <mergeCell ref="B201:B212"/>
    <mergeCell ref="C201:C212"/>
    <mergeCell ref="F201:F212"/>
    <mergeCell ref="A188:A199"/>
    <mergeCell ref="B188:B199"/>
    <mergeCell ref="C188:C199"/>
    <mergeCell ref="F188:F199"/>
    <mergeCell ref="A250:A261"/>
    <mergeCell ref="B250:B261"/>
    <mergeCell ref="C250:C261"/>
    <mergeCell ref="F250:F261"/>
    <mergeCell ref="A237:F237"/>
    <mergeCell ref="A213:A224"/>
    <mergeCell ref="B213:B224"/>
    <mergeCell ref="C213:C224"/>
    <mergeCell ref="F213:F224"/>
    <mergeCell ref="A225:A236"/>
    <mergeCell ref="B225:B236"/>
    <mergeCell ref="C225:C236"/>
    <mergeCell ref="F225:F236"/>
    <mergeCell ref="A126:A137"/>
    <mergeCell ref="B126:B137"/>
    <mergeCell ref="C126:C137"/>
    <mergeCell ref="F126:F137"/>
    <mergeCell ref="A151:A162"/>
    <mergeCell ref="B151:B162"/>
    <mergeCell ref="C151:C162"/>
    <mergeCell ref="F151:F162"/>
    <mergeCell ref="A286:A297"/>
    <mergeCell ref="B286:B297"/>
    <mergeCell ref="C286:C297"/>
    <mergeCell ref="F286:F297"/>
    <mergeCell ref="A262:A273"/>
    <mergeCell ref="B262:B273"/>
    <mergeCell ref="C262:C273"/>
    <mergeCell ref="F262:F273"/>
    <mergeCell ref="A274:A285"/>
    <mergeCell ref="B274:B285"/>
    <mergeCell ref="C274:C285"/>
    <mergeCell ref="F274:F285"/>
    <mergeCell ref="A238:A249"/>
    <mergeCell ref="B238:B249"/>
    <mergeCell ref="C238:C249"/>
    <mergeCell ref="F238:F249"/>
  </mergeCells>
  <conditionalFormatting sqref="E4:E15">
    <cfRule type="colorScale" priority="3">
      <colorScale>
        <cfvo type="percent" val="&quot;&lt;0.11&quot;"/>
        <cfvo type="percent" val="&quot;&gt;0.1&lt;0.16&quot;"/>
        <cfvo type="percent" val="&quot;&gt;0.15&quot;"/>
        <color theme="6" tint="0.59999389629810485"/>
        <color theme="9" tint="0.59999389629810485"/>
        <color theme="5" tint="0.59999389629810485"/>
      </colorScale>
    </cfRule>
  </conditionalFormatting>
  <conditionalFormatting sqref="E4:E75">
    <cfRule type="containsBlanks" dxfId="1" priority="2">
      <formula>LEN(TRIM(E4))=0</formula>
    </cfRule>
  </conditionalFormatting>
  <conditionalFormatting sqref="D4:D75">
    <cfRule type="expression" dxfId="0" priority="1">
      <formula>E4=""</formula>
    </cfRule>
  </conditionalFormatting>
  <hyperlinks>
    <hyperlink ref="A64:A75" location="Data!Y1" display="1.4.3"/>
    <hyperlink ref="A52:A63" location="Data!Y1" display="1.4.2"/>
    <hyperlink ref="A40:A51" location="Data!Y1" display="1.4.1"/>
    <hyperlink ref="A77:A88" location="Data!AJ1" display="Data!AJ1"/>
    <hyperlink ref="A102:A113" location="Data!AT1" display="Data!AT1"/>
    <hyperlink ref="A114:A125" location="Data!BB1" display="Data!BB1"/>
    <hyperlink ref="A225:A236" location="Data!CQ1" display="Data!CQ1"/>
    <hyperlink ref="A238:A249" location="Data!DA1" display="4.1.1"/>
    <hyperlink ref="A250:A261" location="Data!DA1" display="4.1.2"/>
    <hyperlink ref="A262:A273" location="Data!DI1" display="4.2.1"/>
    <hyperlink ref="A201:A212" location="Data!CK1" display="Data!CK1"/>
    <hyperlink ref="A176:A187" location="Data!BX1" display="2.6.1"/>
  </hyperlinks>
  <pageMargins left="0.70866141732283472" right="0.70866141732283472" top="0.74803149606299213" bottom="0.74803149606299213" header="0.31496062992125984" footer="0.31496062992125984"/>
  <pageSetup paperSize="9" scale="60" fitToHeight="9" orientation="landscape" r:id="rId1"/>
  <headerFooter>
    <oddHeader>&amp;LGJNH&amp;RCorporate Balance Scorecard 2018-19</oddHeader>
    <oddFooter>&amp;A</oddFooter>
  </headerFooter>
  <rowBreaks count="6" manualBreakCount="6">
    <brk id="51" max="5" man="1"/>
    <brk id="100" max="5" man="1"/>
    <brk id="162" max="5" man="1"/>
    <brk id="199" max="5" man="1"/>
    <brk id="236" max="5" man="1"/>
    <brk id="285"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O210"/>
  <sheetViews>
    <sheetView topLeftCell="A117" zoomScale="85" zoomScaleNormal="85" zoomScaleSheetLayoutView="85" workbookViewId="0">
      <selection activeCell="I92" sqref="I92"/>
    </sheetView>
  </sheetViews>
  <sheetFormatPr defaultRowHeight="14.25" x14ac:dyDescent="0.2"/>
  <cols>
    <col min="1" max="1" width="6.5703125" customWidth="1"/>
    <col min="2" max="2" width="21" style="3" customWidth="1"/>
    <col min="3" max="3" width="139.28515625" customWidth="1"/>
    <col min="4" max="4" width="7" customWidth="1"/>
    <col min="5" max="5" width="7.42578125" style="32" customWidth="1"/>
    <col min="6" max="6" width="20" style="17" customWidth="1"/>
    <col min="7" max="7" width="0" hidden="1" customWidth="1"/>
    <col min="8" max="8" width="4.5703125" customWidth="1"/>
    <col min="9" max="9" width="15.7109375" customWidth="1"/>
  </cols>
  <sheetData>
    <row r="1" spans="1:67" ht="18" customHeight="1" x14ac:dyDescent="0.2">
      <c r="A1" s="1232" t="s">
        <v>3</v>
      </c>
      <c r="B1" s="1232" t="s">
        <v>33</v>
      </c>
      <c r="C1" s="1232" t="s">
        <v>32</v>
      </c>
      <c r="D1" s="1234" t="s">
        <v>42</v>
      </c>
      <c r="E1" s="1235"/>
      <c r="F1" s="1280" t="s">
        <v>31</v>
      </c>
    </row>
    <row r="2" spans="1:67" ht="18" customHeight="1" thickBot="1" x14ac:dyDescent="0.25">
      <c r="A2" s="1233"/>
      <c r="B2" s="1233"/>
      <c r="C2" s="1233"/>
      <c r="D2" s="1236"/>
      <c r="E2" s="1237"/>
      <c r="F2" s="1281"/>
    </row>
    <row r="3" spans="1:67" ht="15" customHeight="1" x14ac:dyDescent="0.2">
      <c r="A3" s="1229" t="s">
        <v>26</v>
      </c>
      <c r="B3" s="1230"/>
      <c r="C3" s="1230"/>
      <c r="D3" s="1230"/>
      <c r="E3" s="1230"/>
      <c r="F3" s="1231"/>
      <c r="G3" s="1"/>
      <c r="H3" s="1"/>
      <c r="I3" s="1"/>
      <c r="J3" s="1"/>
      <c r="K3" s="1"/>
      <c r="L3" s="1"/>
      <c r="M3" s="1"/>
      <c r="N3" s="1"/>
      <c r="O3" s="1"/>
      <c r="P3" s="1"/>
      <c r="Q3" s="1"/>
      <c r="R3" s="1"/>
      <c r="S3" s="1"/>
      <c r="T3" s="2"/>
      <c r="U3" s="2"/>
      <c r="V3" s="2"/>
      <c r="W3" s="2"/>
      <c r="X3" s="2"/>
      <c r="Y3" s="2"/>
      <c r="Z3" s="2"/>
      <c r="AA3" s="2"/>
      <c r="AB3" s="2"/>
      <c r="AC3" s="2"/>
      <c r="AD3" s="2"/>
      <c r="AE3" s="2"/>
      <c r="AF3" s="2"/>
      <c r="AG3" s="2"/>
      <c r="AH3" s="2"/>
      <c r="AI3" s="2"/>
      <c r="AJ3" s="2"/>
      <c r="AK3" s="2"/>
      <c r="AL3" s="2"/>
      <c r="AM3" s="2"/>
      <c r="AN3" s="2"/>
      <c r="AO3" s="2"/>
      <c r="AP3" s="2"/>
      <c r="AQ3" s="2"/>
      <c r="AR3" s="2"/>
      <c r="AS3" s="5"/>
      <c r="AT3" s="5"/>
      <c r="AU3" s="5"/>
      <c r="AV3" s="5"/>
      <c r="AW3" s="5"/>
      <c r="AX3" s="5"/>
      <c r="AY3" s="5"/>
      <c r="AZ3" s="5"/>
      <c r="BA3" s="5"/>
      <c r="BB3" s="5"/>
      <c r="BC3" s="5"/>
      <c r="BD3" s="5"/>
      <c r="BE3" s="5"/>
      <c r="BF3" s="5"/>
      <c r="BG3" s="5"/>
      <c r="BH3" s="5"/>
      <c r="BI3" s="5"/>
      <c r="BJ3" s="5"/>
      <c r="BK3" s="5"/>
      <c r="BL3" s="5"/>
      <c r="BM3" s="5"/>
      <c r="BN3" s="5"/>
      <c r="BO3" s="5"/>
    </row>
    <row r="4" spans="1:67" ht="14.25" customHeight="1" x14ac:dyDescent="0.2">
      <c r="A4" s="1222">
        <v>5.0999999999999996</v>
      </c>
      <c r="B4" s="1249" t="s">
        <v>261</v>
      </c>
      <c r="C4" s="1203"/>
      <c r="D4" s="8">
        <v>43252</v>
      </c>
      <c r="E4" s="46">
        <v>0.81200000000000006</v>
      </c>
      <c r="F4" s="1270" t="s">
        <v>453</v>
      </c>
      <c r="G4" t="s">
        <v>256</v>
      </c>
    </row>
    <row r="5" spans="1:67" ht="14.25" customHeight="1" x14ac:dyDescent="0.2">
      <c r="A5" s="1222"/>
      <c r="B5" s="1249"/>
      <c r="C5" s="1203"/>
      <c r="D5" s="8">
        <v>43282</v>
      </c>
      <c r="E5" s="46">
        <v>0.82499999999999996</v>
      </c>
      <c r="F5" s="1270"/>
    </row>
    <row r="6" spans="1:67" ht="14.25" customHeight="1" x14ac:dyDescent="0.2">
      <c r="A6" s="1222"/>
      <c r="B6" s="1249"/>
      <c r="C6" s="1203"/>
      <c r="D6" s="8">
        <v>43313</v>
      </c>
      <c r="E6" s="46">
        <v>0.83499999999999996</v>
      </c>
      <c r="F6" s="1270"/>
    </row>
    <row r="7" spans="1:67" ht="14.25" customHeight="1" x14ac:dyDescent="0.2">
      <c r="A7" s="1222"/>
      <c r="B7" s="1249"/>
      <c r="C7" s="1203"/>
      <c r="D7" s="10">
        <v>43344</v>
      </c>
      <c r="E7" s="45">
        <v>0.76600000000000001</v>
      </c>
      <c r="F7" s="1270"/>
    </row>
    <row r="8" spans="1:67" ht="14.25" customHeight="1" x14ac:dyDescent="0.2">
      <c r="A8" s="1222"/>
      <c r="B8" s="1249"/>
      <c r="C8" s="1203"/>
      <c r="D8" s="8">
        <v>43374</v>
      </c>
      <c r="E8" s="46">
        <v>0.79</v>
      </c>
      <c r="F8" s="1270"/>
    </row>
    <row r="9" spans="1:67" ht="14.25" customHeight="1" x14ac:dyDescent="0.2">
      <c r="A9" s="1222"/>
      <c r="B9" s="1249"/>
      <c r="C9" s="1203"/>
      <c r="D9" s="8">
        <v>43405</v>
      </c>
      <c r="E9" s="46">
        <v>0.81699999999999995</v>
      </c>
      <c r="F9" s="1270"/>
    </row>
    <row r="10" spans="1:67" ht="14.25" customHeight="1" x14ac:dyDescent="0.2">
      <c r="A10" s="1222"/>
      <c r="B10" s="1249"/>
      <c r="C10" s="1203"/>
      <c r="D10" s="8">
        <v>43435</v>
      </c>
      <c r="E10" s="46">
        <v>0.80300000000000005</v>
      </c>
      <c r="F10" s="1270"/>
      <c r="I10" s="5"/>
    </row>
    <row r="11" spans="1:67" ht="14.25" customHeight="1" x14ac:dyDescent="0.2">
      <c r="A11" s="1222"/>
      <c r="B11" s="1249"/>
      <c r="C11" s="1203"/>
      <c r="D11" s="10">
        <v>43466</v>
      </c>
      <c r="E11" s="45">
        <v>0.77400000000000002</v>
      </c>
      <c r="F11" s="1270"/>
    </row>
    <row r="12" spans="1:67" ht="14.25" customHeight="1" x14ac:dyDescent="0.2">
      <c r="A12" s="1222"/>
      <c r="B12" s="1249"/>
      <c r="C12" s="1203"/>
      <c r="D12" s="8">
        <v>43497</v>
      </c>
      <c r="E12" s="46">
        <v>0.79400000000000004</v>
      </c>
      <c r="F12" s="1270"/>
    </row>
    <row r="13" spans="1:67" ht="14.25" customHeight="1" x14ac:dyDescent="0.2">
      <c r="A13" s="1222"/>
      <c r="B13" s="1249"/>
      <c r="C13" s="1203"/>
      <c r="D13" s="8">
        <v>43525</v>
      </c>
      <c r="E13" s="46">
        <v>0.81299999999999994</v>
      </c>
      <c r="F13" s="1270"/>
    </row>
    <row r="14" spans="1:67" ht="14.25" customHeight="1" x14ac:dyDescent="0.2">
      <c r="A14" s="1222"/>
      <c r="B14" s="1249"/>
      <c r="C14" s="1203"/>
      <c r="D14" s="10">
        <v>43556</v>
      </c>
      <c r="E14" s="45">
        <v>0.77</v>
      </c>
      <c r="F14" s="1270"/>
    </row>
    <row r="15" spans="1:67" ht="14.25" customHeight="1" x14ac:dyDescent="0.2">
      <c r="A15" s="1222"/>
      <c r="B15" s="1249"/>
      <c r="C15" s="1203"/>
      <c r="D15" s="8">
        <v>43586</v>
      </c>
      <c r="E15" s="46">
        <v>0.78600000000000003</v>
      </c>
      <c r="F15" s="1270"/>
    </row>
    <row r="16" spans="1:67" ht="14.25" customHeight="1" x14ac:dyDescent="0.2">
      <c r="A16" s="1221" t="s">
        <v>11</v>
      </c>
      <c r="B16" s="1271" t="s">
        <v>43</v>
      </c>
      <c r="C16" s="1203"/>
      <c r="D16" s="9">
        <v>43252</v>
      </c>
      <c r="E16" s="38">
        <v>0.88400000000000001</v>
      </c>
      <c r="F16" s="1270" t="s">
        <v>444</v>
      </c>
      <c r="G16" t="s">
        <v>256</v>
      </c>
    </row>
    <row r="17" spans="1:9" ht="14.25" customHeight="1" x14ac:dyDescent="0.2">
      <c r="A17" s="1221"/>
      <c r="B17" s="1271"/>
      <c r="C17" s="1203"/>
      <c r="D17" s="8">
        <v>43282</v>
      </c>
      <c r="E17" s="46">
        <v>0.84299999999999997</v>
      </c>
      <c r="F17" s="1270"/>
    </row>
    <row r="18" spans="1:9" ht="14.25" customHeight="1" x14ac:dyDescent="0.2">
      <c r="A18" s="1221"/>
      <c r="B18" s="1271"/>
      <c r="C18" s="1203"/>
      <c r="D18" s="11">
        <v>43313</v>
      </c>
      <c r="E18" s="43">
        <v>0.98799999999999999</v>
      </c>
      <c r="F18" s="1270"/>
    </row>
    <row r="19" spans="1:9" ht="14.25" customHeight="1" x14ac:dyDescent="0.2">
      <c r="A19" s="1221"/>
      <c r="B19" s="1271"/>
      <c r="C19" s="1203"/>
      <c r="D19" s="8">
        <v>43344</v>
      </c>
      <c r="E19" s="46">
        <v>0.84199999999999997</v>
      </c>
      <c r="F19" s="1270"/>
    </row>
    <row r="20" spans="1:9" ht="14.25" customHeight="1" x14ac:dyDescent="0.2">
      <c r="A20" s="1221"/>
      <c r="B20" s="1271"/>
      <c r="C20" s="1203"/>
      <c r="D20" s="11">
        <v>43374</v>
      </c>
      <c r="E20" s="43">
        <v>0.92300000000000004</v>
      </c>
      <c r="F20" s="1270"/>
    </row>
    <row r="21" spans="1:9" ht="14.25" customHeight="1" x14ac:dyDescent="0.2">
      <c r="A21" s="1221"/>
      <c r="B21" s="1271"/>
      <c r="C21" s="1203"/>
      <c r="D21" s="11">
        <v>43405</v>
      </c>
      <c r="E21" s="43">
        <v>0.97099999999999997</v>
      </c>
      <c r="F21" s="1270"/>
    </row>
    <row r="22" spans="1:9" ht="14.25" customHeight="1" x14ac:dyDescent="0.2">
      <c r="A22" s="1221"/>
      <c r="B22" s="1271"/>
      <c r="C22" s="1203"/>
      <c r="D22" s="9">
        <v>43435</v>
      </c>
      <c r="E22" s="38">
        <v>0.86299999999999999</v>
      </c>
      <c r="F22" s="1270"/>
    </row>
    <row r="23" spans="1:9" ht="14.25" customHeight="1" x14ac:dyDescent="0.2">
      <c r="A23" s="1221"/>
      <c r="B23" s="1271"/>
      <c r="C23" s="1203"/>
      <c r="D23" s="9">
        <v>43466</v>
      </c>
      <c r="E23" s="38">
        <v>0.86799999999999999</v>
      </c>
      <c r="F23" s="1270"/>
    </row>
    <row r="24" spans="1:9" ht="14.25" customHeight="1" x14ac:dyDescent="0.2">
      <c r="A24" s="1221"/>
      <c r="B24" s="1271"/>
      <c r="C24" s="1203"/>
      <c r="D24" s="9">
        <v>43497</v>
      </c>
      <c r="E24" s="38">
        <v>0.89700000000000002</v>
      </c>
      <c r="F24" s="1270"/>
    </row>
    <row r="25" spans="1:9" ht="14.25" customHeight="1" x14ac:dyDescent="0.2">
      <c r="A25" s="1221"/>
      <c r="B25" s="1271"/>
      <c r="C25" s="1203"/>
      <c r="D25" s="9">
        <v>43525</v>
      </c>
      <c r="E25" s="38">
        <v>0.89100000000000001</v>
      </c>
      <c r="F25" s="1270"/>
    </row>
    <row r="26" spans="1:9" ht="14.25" customHeight="1" x14ac:dyDescent="0.2">
      <c r="A26" s="1221"/>
      <c r="B26" s="1271"/>
      <c r="C26" s="1203"/>
      <c r="D26" s="11">
        <v>43556</v>
      </c>
      <c r="E26" s="43">
        <v>0.92100000000000004</v>
      </c>
      <c r="F26" s="1270"/>
      <c r="I26" s="16"/>
    </row>
    <row r="27" spans="1:9" ht="14.25" customHeight="1" x14ac:dyDescent="0.2">
      <c r="A27" s="1221"/>
      <c r="B27" s="1271"/>
      <c r="C27" s="1203"/>
      <c r="D27" s="11">
        <v>43586</v>
      </c>
      <c r="E27" s="43">
        <v>0.94799999999999995</v>
      </c>
      <c r="F27" s="1270"/>
    </row>
    <row r="28" spans="1:9" ht="14.25" customHeight="1" x14ac:dyDescent="0.2">
      <c r="A28" s="1221" t="s">
        <v>12</v>
      </c>
      <c r="B28" s="1271" t="s">
        <v>44</v>
      </c>
      <c r="C28" s="1203"/>
      <c r="D28" s="10">
        <v>43252</v>
      </c>
      <c r="E28" s="45">
        <v>0.69199999999999995</v>
      </c>
      <c r="F28" s="1270" t="s">
        <v>454</v>
      </c>
      <c r="G28" t="s">
        <v>256</v>
      </c>
    </row>
    <row r="29" spans="1:9" ht="14.25" customHeight="1" x14ac:dyDescent="0.2">
      <c r="A29" s="1221"/>
      <c r="B29" s="1271"/>
      <c r="C29" s="1203"/>
      <c r="D29" s="10">
        <v>43282</v>
      </c>
      <c r="E29" s="45">
        <v>0.72699999999999998</v>
      </c>
      <c r="F29" s="1270"/>
    </row>
    <row r="30" spans="1:9" ht="14.25" customHeight="1" x14ac:dyDescent="0.2">
      <c r="A30" s="1221"/>
      <c r="B30" s="1271"/>
      <c r="C30" s="1203"/>
      <c r="D30" s="10">
        <v>43313</v>
      </c>
      <c r="E30" s="45">
        <v>0.73899999999999999</v>
      </c>
      <c r="F30" s="1270"/>
    </row>
    <row r="31" spans="1:9" ht="14.25" customHeight="1" x14ac:dyDescent="0.2">
      <c r="A31" s="1221"/>
      <c r="B31" s="1271"/>
      <c r="C31" s="1203"/>
      <c r="D31" s="10">
        <v>43344</v>
      </c>
      <c r="E31" s="45">
        <v>0.71199999999999997</v>
      </c>
      <c r="F31" s="1270"/>
    </row>
    <row r="32" spans="1:9" ht="14.25" customHeight="1" x14ac:dyDescent="0.2">
      <c r="A32" s="1221"/>
      <c r="B32" s="1271"/>
      <c r="C32" s="1203"/>
      <c r="D32" s="10">
        <v>43374</v>
      </c>
      <c r="E32" s="45">
        <v>0.71499999999999997</v>
      </c>
      <c r="F32" s="1270"/>
    </row>
    <row r="33" spans="1:9" ht="14.25" customHeight="1" x14ac:dyDescent="0.2">
      <c r="A33" s="1221"/>
      <c r="B33" s="1271"/>
      <c r="C33" s="1203"/>
      <c r="D33" s="10">
        <v>43405</v>
      </c>
      <c r="E33" s="45">
        <v>0.69799999999999995</v>
      </c>
      <c r="F33" s="1270"/>
    </row>
    <row r="34" spans="1:9" ht="14.25" customHeight="1" x14ac:dyDescent="0.2">
      <c r="A34" s="1221"/>
      <c r="B34" s="1271"/>
      <c r="C34" s="1203"/>
      <c r="D34" s="10">
        <v>43435</v>
      </c>
      <c r="E34" s="45">
        <v>0.71599999999999997</v>
      </c>
      <c r="F34" s="1270"/>
    </row>
    <row r="35" spans="1:9" ht="14.25" customHeight="1" x14ac:dyDescent="0.2">
      <c r="A35" s="1221"/>
      <c r="B35" s="1271"/>
      <c r="C35" s="1203"/>
      <c r="D35" s="10">
        <v>43466</v>
      </c>
      <c r="E35" s="45">
        <v>0.64400000000000002</v>
      </c>
      <c r="F35" s="1270"/>
    </row>
    <row r="36" spans="1:9" ht="14.25" customHeight="1" x14ac:dyDescent="0.2">
      <c r="A36" s="1221"/>
      <c r="B36" s="1271"/>
      <c r="C36" s="1203"/>
      <c r="D36" s="10">
        <v>43497</v>
      </c>
      <c r="E36" s="45">
        <v>0.72199999999999998</v>
      </c>
      <c r="F36" s="1270"/>
    </row>
    <row r="37" spans="1:9" ht="14.25" customHeight="1" x14ac:dyDescent="0.2">
      <c r="A37" s="1221"/>
      <c r="B37" s="1271"/>
      <c r="C37" s="1203"/>
      <c r="D37" s="10">
        <v>43525</v>
      </c>
      <c r="E37" s="45">
        <v>0.68700000000000006</v>
      </c>
      <c r="F37" s="1270"/>
    </row>
    <row r="38" spans="1:9" ht="14.25" customHeight="1" x14ac:dyDescent="0.2">
      <c r="A38" s="1221"/>
      <c r="B38" s="1271"/>
      <c r="C38" s="1203"/>
      <c r="D38" s="10">
        <v>43556</v>
      </c>
      <c r="E38" s="45">
        <v>0.54200000000000004</v>
      </c>
      <c r="F38" s="1270"/>
      <c r="I38" s="16"/>
    </row>
    <row r="39" spans="1:9" ht="14.25" customHeight="1" x14ac:dyDescent="0.2">
      <c r="A39" s="1221"/>
      <c r="B39" s="1271"/>
      <c r="C39" s="1203"/>
      <c r="D39" s="10">
        <v>43586</v>
      </c>
      <c r="E39" s="45">
        <v>0.67400000000000004</v>
      </c>
      <c r="F39" s="1270"/>
    </row>
    <row r="40" spans="1:9" ht="14.25" customHeight="1" x14ac:dyDescent="0.2">
      <c r="A40" s="1221" t="s">
        <v>13</v>
      </c>
      <c r="B40" s="1271" t="s">
        <v>45</v>
      </c>
      <c r="C40" s="1275"/>
      <c r="D40" s="8">
        <v>43252</v>
      </c>
      <c r="E40" s="46">
        <v>0.82699999999999996</v>
      </c>
      <c r="F40" s="1276" t="s">
        <v>445</v>
      </c>
      <c r="G40" t="s">
        <v>256</v>
      </c>
    </row>
    <row r="41" spans="1:9" ht="14.25" customHeight="1" x14ac:dyDescent="0.2">
      <c r="A41" s="1221"/>
      <c r="B41" s="1271"/>
      <c r="C41" s="1275"/>
      <c r="D41" s="8">
        <v>43282</v>
      </c>
      <c r="E41" s="46">
        <v>0.79100000000000004</v>
      </c>
      <c r="F41" s="1276"/>
    </row>
    <row r="42" spans="1:9" ht="14.25" customHeight="1" x14ac:dyDescent="0.2">
      <c r="A42" s="1221"/>
      <c r="B42" s="1271"/>
      <c r="C42" s="1275"/>
      <c r="D42" s="10">
        <v>43313</v>
      </c>
      <c r="E42" s="45">
        <v>0.77600000000000002</v>
      </c>
      <c r="F42" s="1276"/>
    </row>
    <row r="43" spans="1:9" ht="14.25" customHeight="1" x14ac:dyDescent="0.2">
      <c r="A43" s="1221"/>
      <c r="B43" s="1271"/>
      <c r="C43" s="1275"/>
      <c r="D43" s="8">
        <v>43344</v>
      </c>
      <c r="E43" s="46">
        <v>0.79600000000000004</v>
      </c>
      <c r="F43" s="1276"/>
    </row>
    <row r="44" spans="1:9" ht="14.25" customHeight="1" x14ac:dyDescent="0.2">
      <c r="A44" s="1221"/>
      <c r="B44" s="1271"/>
      <c r="C44" s="1275"/>
      <c r="D44" s="8">
        <v>43374</v>
      </c>
      <c r="E44" s="46">
        <v>0.81</v>
      </c>
      <c r="F44" s="1276"/>
    </row>
    <row r="45" spans="1:9" ht="14.25" customHeight="1" x14ac:dyDescent="0.2">
      <c r="A45" s="1221"/>
      <c r="B45" s="1271"/>
      <c r="C45" s="1275"/>
      <c r="D45" s="9">
        <v>43405</v>
      </c>
      <c r="E45" s="38">
        <v>0.873</v>
      </c>
      <c r="F45" s="1276"/>
    </row>
    <row r="46" spans="1:9" ht="14.25" customHeight="1" x14ac:dyDescent="0.2">
      <c r="A46" s="1221"/>
      <c r="B46" s="1271"/>
      <c r="C46" s="1275"/>
      <c r="D46" s="8">
        <v>43435</v>
      </c>
      <c r="E46" s="48">
        <v>0.84599999999999997</v>
      </c>
      <c r="F46" s="1276"/>
    </row>
    <row r="47" spans="1:9" ht="14.25" customHeight="1" x14ac:dyDescent="0.2">
      <c r="A47" s="1221"/>
      <c r="B47" s="1271"/>
      <c r="C47" s="1275"/>
      <c r="D47" s="8">
        <v>43466</v>
      </c>
      <c r="E47" s="48">
        <v>0.78200000000000003</v>
      </c>
      <c r="F47" s="1276"/>
    </row>
    <row r="48" spans="1:9" ht="14.25" customHeight="1" x14ac:dyDescent="0.2">
      <c r="A48" s="1221"/>
      <c r="B48" s="1271"/>
      <c r="C48" s="1275"/>
      <c r="D48" s="8">
        <v>43497</v>
      </c>
      <c r="E48" s="48">
        <v>0.79</v>
      </c>
      <c r="F48" s="1276"/>
    </row>
    <row r="49" spans="1:9" ht="14.25" customHeight="1" x14ac:dyDescent="0.2">
      <c r="A49" s="1221"/>
      <c r="B49" s="1271"/>
      <c r="C49" s="1275"/>
      <c r="D49" s="10">
        <v>43525</v>
      </c>
      <c r="E49" s="899">
        <v>0.74199999999999999</v>
      </c>
      <c r="F49" s="1276"/>
    </row>
    <row r="50" spans="1:9" ht="14.25" customHeight="1" x14ac:dyDescent="0.2">
      <c r="A50" s="1221"/>
      <c r="B50" s="1271"/>
      <c r="C50" s="1275"/>
      <c r="D50" s="10">
        <v>43556</v>
      </c>
      <c r="E50" s="899">
        <v>0.72399999999999998</v>
      </c>
      <c r="F50" s="1276"/>
    </row>
    <row r="51" spans="1:9" ht="14.25" customHeight="1" x14ac:dyDescent="0.2">
      <c r="A51" s="1221"/>
      <c r="B51" s="1271"/>
      <c r="C51" s="1275"/>
      <c r="D51" s="10">
        <v>43586</v>
      </c>
      <c r="E51" s="899">
        <v>0.77600000000000002</v>
      </c>
      <c r="F51" s="1276"/>
    </row>
    <row r="52" spans="1:9" ht="14.25" customHeight="1" x14ac:dyDescent="0.2">
      <c r="A52" s="1221" t="s">
        <v>14</v>
      </c>
      <c r="B52" s="1271" t="s">
        <v>46</v>
      </c>
      <c r="C52" s="1275"/>
      <c r="D52" s="9">
        <v>43252</v>
      </c>
      <c r="E52" s="38">
        <v>0.872</v>
      </c>
      <c r="F52" s="1276" t="s">
        <v>456</v>
      </c>
      <c r="G52" t="s">
        <v>256</v>
      </c>
    </row>
    <row r="53" spans="1:9" ht="14.25" customHeight="1" x14ac:dyDescent="0.2">
      <c r="A53" s="1221"/>
      <c r="B53" s="1271"/>
      <c r="C53" s="1275"/>
      <c r="D53" s="9">
        <v>43282</v>
      </c>
      <c r="E53" s="38">
        <v>0.874</v>
      </c>
      <c r="F53" s="1276"/>
    </row>
    <row r="54" spans="1:9" ht="14.25" customHeight="1" x14ac:dyDescent="0.2">
      <c r="A54" s="1221"/>
      <c r="B54" s="1271"/>
      <c r="C54" s="1275"/>
      <c r="D54" s="9">
        <v>43313</v>
      </c>
      <c r="E54" s="38">
        <v>0.88500000000000001</v>
      </c>
      <c r="F54" s="1276"/>
    </row>
    <row r="55" spans="1:9" ht="14.25" customHeight="1" x14ac:dyDescent="0.2">
      <c r="A55" s="1221"/>
      <c r="B55" s="1271"/>
      <c r="C55" s="1275"/>
      <c r="D55" s="8">
        <v>43344</v>
      </c>
      <c r="E55" s="46">
        <v>0.80700000000000005</v>
      </c>
      <c r="F55" s="1276"/>
    </row>
    <row r="56" spans="1:9" ht="14.25" customHeight="1" x14ac:dyDescent="0.2">
      <c r="A56" s="1221"/>
      <c r="B56" s="1271"/>
      <c r="C56" s="1275"/>
      <c r="D56" s="8">
        <v>43374</v>
      </c>
      <c r="E56" s="46">
        <v>0.79700000000000004</v>
      </c>
      <c r="F56" s="1276"/>
    </row>
    <row r="57" spans="1:9" ht="14.25" customHeight="1" x14ac:dyDescent="0.2">
      <c r="A57" s="1221"/>
      <c r="B57" s="1271"/>
      <c r="C57" s="1275"/>
      <c r="D57" s="9">
        <v>43405</v>
      </c>
      <c r="E57" s="38">
        <v>0.89300000000000002</v>
      </c>
      <c r="F57" s="1276"/>
    </row>
    <row r="58" spans="1:9" ht="14.25" customHeight="1" x14ac:dyDescent="0.2">
      <c r="A58" s="1221"/>
      <c r="B58" s="1271"/>
      <c r="C58" s="1275"/>
      <c r="D58" s="8">
        <v>43435</v>
      </c>
      <c r="E58" s="46">
        <v>0.84399999999999997</v>
      </c>
      <c r="F58" s="1276"/>
    </row>
    <row r="59" spans="1:9" ht="14.25" customHeight="1" x14ac:dyDescent="0.2">
      <c r="A59" s="1221"/>
      <c r="B59" s="1271"/>
      <c r="C59" s="1275"/>
      <c r="D59" s="9">
        <v>43466</v>
      </c>
      <c r="E59" s="38">
        <v>0.86899999999999999</v>
      </c>
      <c r="F59" s="1276"/>
    </row>
    <row r="60" spans="1:9" ht="14.25" customHeight="1" x14ac:dyDescent="0.2">
      <c r="A60" s="1221"/>
      <c r="B60" s="1271"/>
      <c r="C60" s="1275"/>
      <c r="D60" s="9">
        <v>43497</v>
      </c>
      <c r="E60" s="38">
        <v>0.88300000000000001</v>
      </c>
      <c r="F60" s="1276"/>
    </row>
    <row r="61" spans="1:9" ht="14.25" customHeight="1" x14ac:dyDescent="0.2">
      <c r="A61" s="1221"/>
      <c r="B61" s="1271"/>
      <c r="C61" s="1275"/>
      <c r="D61" s="9">
        <v>43525</v>
      </c>
      <c r="E61" s="38">
        <v>0.89100000000000001</v>
      </c>
      <c r="F61" s="1276"/>
    </row>
    <row r="62" spans="1:9" ht="14.25" customHeight="1" x14ac:dyDescent="0.2">
      <c r="A62" s="1221"/>
      <c r="B62" s="1271"/>
      <c r="C62" s="1275"/>
      <c r="D62" s="9">
        <v>43556</v>
      </c>
      <c r="E62" s="38">
        <v>0.89300000000000002</v>
      </c>
      <c r="F62" s="1276"/>
      <c r="I62" s="16"/>
    </row>
    <row r="63" spans="1:9" ht="14.25" customHeight="1" x14ac:dyDescent="0.2">
      <c r="A63" s="1221"/>
      <c r="B63" s="1271"/>
      <c r="C63" s="1275"/>
      <c r="D63" s="8">
        <v>43586</v>
      </c>
      <c r="E63" s="46">
        <v>0.84799999999999998</v>
      </c>
      <c r="F63" s="1276"/>
    </row>
    <row r="64" spans="1:9" ht="14.25" customHeight="1" x14ac:dyDescent="0.2">
      <c r="A64" s="1277" t="s">
        <v>15</v>
      </c>
      <c r="B64" s="1250" t="s">
        <v>47</v>
      </c>
      <c r="C64" s="1190"/>
      <c r="D64" s="47">
        <v>43252</v>
      </c>
      <c r="E64" s="48">
        <v>0.81599999999999995</v>
      </c>
      <c r="F64" s="1256" t="s">
        <v>446</v>
      </c>
      <c r="G64" t="s">
        <v>256</v>
      </c>
    </row>
    <row r="65" spans="1:9" ht="14.25" customHeight="1" x14ac:dyDescent="0.2">
      <c r="A65" s="1278"/>
      <c r="B65" s="1251"/>
      <c r="C65" s="1191"/>
      <c r="D65" s="11">
        <v>43282</v>
      </c>
      <c r="E65" s="43">
        <v>0.91</v>
      </c>
      <c r="F65" s="1257"/>
    </row>
    <row r="66" spans="1:9" ht="14.25" customHeight="1" x14ac:dyDescent="0.2">
      <c r="A66" s="1278"/>
      <c r="B66" s="1251"/>
      <c r="C66" s="1191"/>
      <c r="D66" s="11">
        <v>43313</v>
      </c>
      <c r="E66" s="43">
        <v>0.91100000000000003</v>
      </c>
      <c r="F66" s="1257"/>
    </row>
    <row r="67" spans="1:9" ht="14.25" customHeight="1" x14ac:dyDescent="0.2">
      <c r="A67" s="1278"/>
      <c r="B67" s="1251"/>
      <c r="C67" s="1191"/>
      <c r="D67" s="10">
        <v>43344</v>
      </c>
      <c r="E67" s="45">
        <v>0.70099999999999996</v>
      </c>
      <c r="F67" s="1257"/>
    </row>
    <row r="68" spans="1:9" ht="14.25" customHeight="1" x14ac:dyDescent="0.2">
      <c r="A68" s="1278"/>
      <c r="B68" s="1251"/>
      <c r="C68" s="1191"/>
      <c r="D68" s="8">
        <v>43374</v>
      </c>
      <c r="E68" s="46">
        <v>0.79900000000000004</v>
      </c>
      <c r="F68" s="1257"/>
    </row>
    <row r="69" spans="1:9" ht="14.25" customHeight="1" x14ac:dyDescent="0.2">
      <c r="A69" s="1278"/>
      <c r="B69" s="1251"/>
      <c r="C69" s="1191"/>
      <c r="D69" s="10">
        <v>43405</v>
      </c>
      <c r="E69" s="45">
        <v>0.72199999999999998</v>
      </c>
      <c r="F69" s="1257"/>
    </row>
    <row r="70" spans="1:9" ht="14.25" customHeight="1" x14ac:dyDescent="0.2">
      <c r="A70" s="1278"/>
      <c r="B70" s="1251"/>
      <c r="C70" s="1191"/>
      <c r="D70" s="10">
        <v>43435</v>
      </c>
      <c r="E70" s="45">
        <v>0.71399999999999997</v>
      </c>
      <c r="F70" s="1257"/>
    </row>
    <row r="71" spans="1:9" ht="14.25" customHeight="1" x14ac:dyDescent="0.2">
      <c r="A71" s="1278"/>
      <c r="B71" s="1251"/>
      <c r="C71" s="1191"/>
      <c r="D71" s="10">
        <v>43466</v>
      </c>
      <c r="E71" s="45">
        <v>0.71399999999999997</v>
      </c>
      <c r="F71" s="1257"/>
    </row>
    <row r="72" spans="1:9" ht="14.25" customHeight="1" x14ac:dyDescent="0.2">
      <c r="A72" s="1278"/>
      <c r="B72" s="1251"/>
      <c r="C72" s="1191"/>
      <c r="D72" s="10">
        <v>43497</v>
      </c>
      <c r="E72" s="45">
        <v>0.71299999999999997</v>
      </c>
      <c r="F72" s="1257"/>
    </row>
    <row r="73" spans="1:9" ht="14.25" customHeight="1" x14ac:dyDescent="0.2">
      <c r="A73" s="1278"/>
      <c r="B73" s="1251"/>
      <c r="C73" s="1191"/>
      <c r="D73" s="9">
        <v>43525</v>
      </c>
      <c r="E73" s="38">
        <v>0.89200000000000002</v>
      </c>
      <c r="F73" s="1257"/>
    </row>
    <row r="74" spans="1:9" ht="14.25" customHeight="1" x14ac:dyDescent="0.2">
      <c r="A74" s="1278"/>
      <c r="B74" s="1251"/>
      <c r="C74" s="1191"/>
      <c r="D74" s="8">
        <v>43556</v>
      </c>
      <c r="E74" s="46">
        <v>0.81100000000000005</v>
      </c>
      <c r="F74" s="1257"/>
    </row>
    <row r="75" spans="1:9" ht="14.25" customHeight="1" x14ac:dyDescent="0.2">
      <c r="A75" s="1279"/>
      <c r="B75" s="1252"/>
      <c r="C75" s="1192"/>
      <c r="D75" s="10">
        <v>43586</v>
      </c>
      <c r="E75" s="45">
        <v>0.77400000000000002</v>
      </c>
      <c r="F75" s="1258"/>
      <c r="I75" s="16"/>
    </row>
    <row r="76" spans="1:9" ht="14.25" customHeight="1" x14ac:dyDescent="0.2">
      <c r="A76" s="1265" t="s">
        <v>262</v>
      </c>
      <c r="B76" s="1266"/>
      <c r="C76" s="1266"/>
      <c r="D76" s="1266"/>
      <c r="E76" s="1266"/>
      <c r="F76" s="1267"/>
    </row>
    <row r="77" spans="1:9" ht="14.25" customHeight="1" x14ac:dyDescent="0.2">
      <c r="A77" s="1273">
        <v>5.2</v>
      </c>
      <c r="B77" s="1249" t="s">
        <v>48</v>
      </c>
      <c r="C77" s="1274"/>
      <c r="D77" s="719">
        <v>43252</v>
      </c>
      <c r="E77" s="61">
        <v>0.80900000000000005</v>
      </c>
      <c r="F77" s="1270" t="s">
        <v>470</v>
      </c>
      <c r="G77" t="s">
        <v>256</v>
      </c>
    </row>
    <row r="78" spans="1:9" ht="14.25" customHeight="1" x14ac:dyDescent="0.2">
      <c r="A78" s="1273"/>
      <c r="B78" s="1249"/>
      <c r="C78" s="1274"/>
      <c r="D78" s="719">
        <v>43282</v>
      </c>
      <c r="E78" s="61">
        <v>0.80300000000000005</v>
      </c>
      <c r="F78" s="1270"/>
    </row>
    <row r="79" spans="1:9" ht="14.25" customHeight="1" x14ac:dyDescent="0.2">
      <c r="A79" s="1273"/>
      <c r="B79" s="1249"/>
      <c r="C79" s="1274"/>
      <c r="D79" s="720">
        <v>43313</v>
      </c>
      <c r="E79" s="60">
        <v>0.81699999999999995</v>
      </c>
      <c r="F79" s="1270"/>
    </row>
    <row r="80" spans="1:9" ht="14.25" customHeight="1" x14ac:dyDescent="0.2">
      <c r="A80" s="1273"/>
      <c r="B80" s="1249"/>
      <c r="C80" s="1274"/>
      <c r="D80" s="720">
        <v>43344</v>
      </c>
      <c r="E80" s="60">
        <v>0.81599999999999995</v>
      </c>
      <c r="F80" s="1270"/>
    </row>
    <row r="81" spans="1:7" ht="14.25" customHeight="1" x14ac:dyDescent="0.2">
      <c r="A81" s="1273"/>
      <c r="B81" s="1249"/>
      <c r="C81" s="1274"/>
      <c r="D81" s="719">
        <v>43374</v>
      </c>
      <c r="E81" s="61">
        <v>0.78700000000000003</v>
      </c>
      <c r="F81" s="1270"/>
    </row>
    <row r="82" spans="1:7" ht="14.25" customHeight="1" x14ac:dyDescent="0.2">
      <c r="A82" s="1273"/>
      <c r="B82" s="1249"/>
      <c r="C82" s="1274"/>
      <c r="D82" s="720">
        <v>43405</v>
      </c>
      <c r="E82" s="60">
        <v>0.81399999999999995</v>
      </c>
      <c r="F82" s="1270"/>
    </row>
    <row r="83" spans="1:7" ht="14.25" customHeight="1" x14ac:dyDescent="0.2">
      <c r="A83" s="1273"/>
      <c r="B83" s="1249"/>
      <c r="C83" s="1274"/>
      <c r="D83" s="720">
        <v>43435</v>
      </c>
      <c r="E83" s="60">
        <v>0.86799999999999999</v>
      </c>
      <c r="F83" s="1270"/>
    </row>
    <row r="84" spans="1:7" ht="14.25" customHeight="1" x14ac:dyDescent="0.2">
      <c r="A84" s="1273"/>
      <c r="B84" s="1249"/>
      <c r="C84" s="1274"/>
      <c r="D84" s="720">
        <v>43466</v>
      </c>
      <c r="E84" s="60">
        <v>0.86</v>
      </c>
      <c r="F84" s="1270"/>
    </row>
    <row r="85" spans="1:7" ht="14.25" customHeight="1" x14ac:dyDescent="0.2">
      <c r="A85" s="1273"/>
      <c r="B85" s="1249"/>
      <c r="C85" s="1274"/>
      <c r="D85" s="720">
        <v>43497</v>
      </c>
      <c r="E85" s="60">
        <v>0.85099999999999998</v>
      </c>
      <c r="F85" s="1270"/>
    </row>
    <row r="86" spans="1:7" ht="14.25" customHeight="1" x14ac:dyDescent="0.2">
      <c r="A86" s="1273"/>
      <c r="B86" s="1249"/>
      <c r="C86" s="1274"/>
      <c r="D86" s="720">
        <v>43525</v>
      </c>
      <c r="E86" s="60">
        <v>0.81699999999999995</v>
      </c>
      <c r="F86" s="1270"/>
    </row>
    <row r="87" spans="1:7" ht="14.25" customHeight="1" x14ac:dyDescent="0.2">
      <c r="A87" s="1273"/>
      <c r="B87" s="1249"/>
      <c r="C87" s="1274"/>
      <c r="D87" s="720">
        <v>43556</v>
      </c>
      <c r="E87" s="60">
        <v>0.84299999999999997</v>
      </c>
      <c r="F87" s="1270"/>
    </row>
    <row r="88" spans="1:7" ht="14.25" customHeight="1" x14ac:dyDescent="0.2">
      <c r="A88" s="1273"/>
      <c r="B88" s="1249"/>
      <c r="C88" s="1274"/>
      <c r="D88" s="720">
        <v>43586</v>
      </c>
      <c r="E88" s="60">
        <v>0.82799999999999996</v>
      </c>
      <c r="F88" s="1270"/>
    </row>
    <row r="89" spans="1:7" ht="14.25" customHeight="1" x14ac:dyDescent="0.2">
      <c r="A89" s="1228" t="s">
        <v>16</v>
      </c>
      <c r="B89" s="1271" t="s">
        <v>49</v>
      </c>
      <c r="C89" s="1203"/>
      <c r="D89" s="9">
        <v>43252</v>
      </c>
      <c r="E89" s="60">
        <v>0.85099999999999998</v>
      </c>
      <c r="F89" s="1270" t="s">
        <v>447</v>
      </c>
      <c r="G89" t="s">
        <v>256</v>
      </c>
    </row>
    <row r="90" spans="1:7" ht="14.25" customHeight="1" x14ac:dyDescent="0.2">
      <c r="A90" s="1228"/>
      <c r="B90" s="1271"/>
      <c r="C90" s="1203"/>
      <c r="D90" s="11">
        <v>43282</v>
      </c>
      <c r="E90" s="59">
        <v>0.877</v>
      </c>
      <c r="F90" s="1270"/>
    </row>
    <row r="91" spans="1:7" ht="14.25" customHeight="1" x14ac:dyDescent="0.2">
      <c r="A91" s="1228"/>
      <c r="B91" s="1271"/>
      <c r="C91" s="1203"/>
      <c r="D91" s="9">
        <v>43313</v>
      </c>
      <c r="E91" s="60">
        <v>0.86399999999999999</v>
      </c>
      <c r="F91" s="1270"/>
    </row>
    <row r="92" spans="1:7" ht="14.25" customHeight="1" x14ac:dyDescent="0.2">
      <c r="A92" s="1228"/>
      <c r="B92" s="1271"/>
      <c r="C92" s="1203"/>
      <c r="D92" s="9">
        <v>43344</v>
      </c>
      <c r="E92" s="60">
        <v>0.84499999999999997</v>
      </c>
      <c r="F92" s="1270"/>
    </row>
    <row r="93" spans="1:7" ht="14.25" customHeight="1" x14ac:dyDescent="0.2">
      <c r="A93" s="1228"/>
      <c r="B93" s="1271"/>
      <c r="C93" s="1203"/>
      <c r="D93" s="9">
        <v>43374</v>
      </c>
      <c r="E93" s="60">
        <v>0.85099999999999998</v>
      </c>
      <c r="F93" s="1270"/>
    </row>
    <row r="94" spans="1:7" ht="14.25" customHeight="1" x14ac:dyDescent="0.2">
      <c r="A94" s="1228"/>
      <c r="B94" s="1271"/>
      <c r="C94" s="1203"/>
      <c r="D94" s="9">
        <v>43405</v>
      </c>
      <c r="E94" s="60">
        <v>0.86399999999999999</v>
      </c>
      <c r="F94" s="1270"/>
    </row>
    <row r="95" spans="1:7" ht="14.25" customHeight="1" x14ac:dyDescent="0.2">
      <c r="A95" s="1228"/>
      <c r="B95" s="1271"/>
      <c r="C95" s="1203"/>
      <c r="D95" s="9">
        <v>43435</v>
      </c>
      <c r="E95" s="60">
        <v>0.86799999999999999</v>
      </c>
      <c r="F95" s="1270"/>
    </row>
    <row r="96" spans="1:7" ht="14.25" customHeight="1" x14ac:dyDescent="0.2">
      <c r="A96" s="1228"/>
      <c r="B96" s="1271"/>
      <c r="C96" s="1203"/>
      <c r="D96" s="9">
        <v>43466</v>
      </c>
      <c r="E96" s="60">
        <v>0.86299999999999999</v>
      </c>
      <c r="F96" s="1270"/>
    </row>
    <row r="97" spans="1:9" ht="14.25" customHeight="1" x14ac:dyDescent="0.2">
      <c r="A97" s="1228"/>
      <c r="B97" s="1271"/>
      <c r="C97" s="1203"/>
      <c r="D97" s="9">
        <v>43497</v>
      </c>
      <c r="E97" s="60">
        <v>0.86399999999999999</v>
      </c>
      <c r="F97" s="1270"/>
    </row>
    <row r="98" spans="1:9" ht="14.25" customHeight="1" x14ac:dyDescent="0.2">
      <c r="A98" s="1228"/>
      <c r="B98" s="1271"/>
      <c r="C98" s="1203"/>
      <c r="D98" s="11">
        <v>43525</v>
      </c>
      <c r="E98" s="59">
        <v>0.89</v>
      </c>
      <c r="F98" s="1270"/>
    </row>
    <row r="99" spans="1:9" ht="14.25" customHeight="1" x14ac:dyDescent="0.2">
      <c r="A99" s="1228"/>
      <c r="B99" s="1271"/>
      <c r="C99" s="1203"/>
      <c r="D99" s="9">
        <v>43556</v>
      </c>
      <c r="E99" s="60">
        <v>0.84399999999999997</v>
      </c>
      <c r="F99" s="1270"/>
    </row>
    <row r="100" spans="1:9" ht="14.25" customHeight="1" x14ac:dyDescent="0.2">
      <c r="A100" s="1228"/>
      <c r="B100" s="1271"/>
      <c r="C100" s="1203"/>
      <c r="D100" s="9">
        <v>43586</v>
      </c>
      <c r="E100" s="60">
        <v>0.84099999999999997</v>
      </c>
      <c r="F100" s="1270"/>
    </row>
    <row r="101" spans="1:9" ht="14.25" customHeight="1" x14ac:dyDescent="0.2">
      <c r="A101" s="1228" t="s">
        <v>17</v>
      </c>
      <c r="B101" s="1271" t="s">
        <v>50</v>
      </c>
      <c r="C101" s="1203"/>
      <c r="D101" s="11">
        <v>43252</v>
      </c>
      <c r="E101" s="43">
        <v>0.88200000000000001</v>
      </c>
      <c r="F101" s="1270" t="s">
        <v>448</v>
      </c>
      <c r="G101" t="s">
        <v>256</v>
      </c>
    </row>
    <row r="102" spans="1:9" ht="14.25" customHeight="1" x14ac:dyDescent="0.2">
      <c r="A102" s="1228"/>
      <c r="B102" s="1271"/>
      <c r="C102" s="1203"/>
      <c r="D102" s="9">
        <v>43282</v>
      </c>
      <c r="E102" s="38">
        <v>0.85099999999999998</v>
      </c>
      <c r="F102" s="1270"/>
    </row>
    <row r="103" spans="1:9" ht="14.25" customHeight="1" x14ac:dyDescent="0.2">
      <c r="A103" s="1228"/>
      <c r="B103" s="1271"/>
      <c r="C103" s="1203"/>
      <c r="D103" s="9">
        <v>43313</v>
      </c>
      <c r="E103" s="38">
        <v>0.83799999999999997</v>
      </c>
      <c r="F103" s="1270"/>
    </row>
    <row r="104" spans="1:9" ht="14.25" customHeight="1" x14ac:dyDescent="0.2">
      <c r="A104" s="1228"/>
      <c r="B104" s="1271"/>
      <c r="C104" s="1203"/>
      <c r="D104" s="9">
        <v>43344</v>
      </c>
      <c r="E104" s="38">
        <v>0.871</v>
      </c>
      <c r="F104" s="1270"/>
    </row>
    <row r="105" spans="1:9" ht="14.25" customHeight="1" x14ac:dyDescent="0.2">
      <c r="A105" s="1228"/>
      <c r="B105" s="1271"/>
      <c r="C105" s="1203"/>
      <c r="D105" s="9">
        <v>43374</v>
      </c>
      <c r="E105" s="38">
        <v>0.82499999999999996</v>
      </c>
      <c r="F105" s="1270"/>
    </row>
    <row r="106" spans="1:9" ht="14.25" customHeight="1" x14ac:dyDescent="0.2">
      <c r="A106" s="1228"/>
      <c r="B106" s="1271"/>
      <c r="C106" s="1203"/>
      <c r="D106" s="8">
        <v>43405</v>
      </c>
      <c r="E106" s="46">
        <v>0.78800000000000003</v>
      </c>
      <c r="F106" s="1270"/>
    </row>
    <row r="107" spans="1:9" ht="14.25" customHeight="1" x14ac:dyDescent="0.2">
      <c r="A107" s="1228"/>
      <c r="B107" s="1271"/>
      <c r="C107" s="1203"/>
      <c r="D107" s="9">
        <v>43435</v>
      </c>
      <c r="E107" s="38">
        <v>0.82099999999999995</v>
      </c>
      <c r="F107" s="1270"/>
    </row>
    <row r="108" spans="1:9" ht="14.25" customHeight="1" x14ac:dyDescent="0.2">
      <c r="A108" s="1228"/>
      <c r="B108" s="1271"/>
      <c r="C108" s="1203"/>
      <c r="D108" s="8">
        <v>43466</v>
      </c>
      <c r="E108" s="46">
        <v>0.78600000000000003</v>
      </c>
      <c r="F108" s="1270"/>
    </row>
    <row r="109" spans="1:9" ht="14.25" customHeight="1" x14ac:dyDescent="0.2">
      <c r="A109" s="1228"/>
      <c r="B109" s="1271"/>
      <c r="C109" s="1203"/>
      <c r="D109" s="11">
        <v>43497</v>
      </c>
      <c r="E109" s="43">
        <v>0.90700000000000003</v>
      </c>
      <c r="F109" s="1270"/>
    </row>
    <row r="110" spans="1:9" ht="14.25" customHeight="1" x14ac:dyDescent="0.2">
      <c r="A110" s="1228"/>
      <c r="B110" s="1271"/>
      <c r="C110" s="1203"/>
      <c r="D110" s="11">
        <v>43525</v>
      </c>
      <c r="E110" s="43">
        <v>0.878</v>
      </c>
      <c r="F110" s="1270"/>
    </row>
    <row r="111" spans="1:9" ht="14.25" customHeight="1" x14ac:dyDescent="0.2">
      <c r="A111" s="1228"/>
      <c r="B111" s="1271"/>
      <c r="C111" s="1203"/>
      <c r="D111" s="11">
        <v>43556</v>
      </c>
      <c r="E111" s="43">
        <v>0.89800000000000002</v>
      </c>
      <c r="F111" s="1270"/>
    </row>
    <row r="112" spans="1:9" ht="14.25" customHeight="1" x14ac:dyDescent="0.2">
      <c r="A112" s="1228"/>
      <c r="B112" s="1271"/>
      <c r="C112" s="1203"/>
      <c r="D112" s="9">
        <v>43586</v>
      </c>
      <c r="E112" s="38">
        <v>0.84899999999999998</v>
      </c>
      <c r="F112" s="1270"/>
      <c r="I112" s="16"/>
    </row>
    <row r="113" spans="1:7" ht="14.25" customHeight="1" x14ac:dyDescent="0.2">
      <c r="A113" s="1272" t="s">
        <v>18</v>
      </c>
      <c r="B113" s="1251" t="s">
        <v>153</v>
      </c>
      <c r="C113" s="1191"/>
      <c r="D113" s="8">
        <v>43252</v>
      </c>
      <c r="E113" s="46">
        <v>0.72499999999999998</v>
      </c>
      <c r="F113" s="1256" t="s">
        <v>449</v>
      </c>
      <c r="G113" t="s">
        <v>256</v>
      </c>
    </row>
    <row r="114" spans="1:7" ht="14.25" customHeight="1" x14ac:dyDescent="0.2">
      <c r="A114" s="1272"/>
      <c r="B114" s="1251"/>
      <c r="C114" s="1191"/>
      <c r="D114" s="13">
        <v>43282</v>
      </c>
      <c r="E114" s="46">
        <v>0.71</v>
      </c>
      <c r="F114" s="1257"/>
    </row>
    <row r="115" spans="1:7" ht="14.25" customHeight="1" x14ac:dyDescent="0.2">
      <c r="A115" s="1272"/>
      <c r="B115" s="1251"/>
      <c r="C115" s="1191"/>
      <c r="D115" s="9">
        <v>43313</v>
      </c>
      <c r="E115" s="30">
        <v>0.76400000000000001</v>
      </c>
      <c r="F115" s="1257"/>
    </row>
    <row r="116" spans="1:7" ht="14.25" customHeight="1" x14ac:dyDescent="0.2">
      <c r="A116" s="1272"/>
      <c r="B116" s="1251"/>
      <c r="C116" s="1191"/>
      <c r="D116" s="9">
        <v>43344</v>
      </c>
      <c r="E116" s="38">
        <v>0.76300000000000001</v>
      </c>
      <c r="F116" s="1257"/>
    </row>
    <row r="117" spans="1:7" ht="14.25" customHeight="1" x14ac:dyDescent="0.2">
      <c r="A117" s="1272"/>
      <c r="B117" s="1251"/>
      <c r="C117" s="1191"/>
      <c r="D117" s="8">
        <v>43374</v>
      </c>
      <c r="E117" s="46">
        <v>0.70599999999999996</v>
      </c>
      <c r="F117" s="1257"/>
    </row>
    <row r="118" spans="1:7" ht="14.25" customHeight="1" x14ac:dyDescent="0.2">
      <c r="A118" s="1272"/>
      <c r="B118" s="1251"/>
      <c r="C118" s="1191"/>
      <c r="D118" s="9">
        <v>43405</v>
      </c>
      <c r="E118" s="38">
        <v>0.79600000000000004</v>
      </c>
      <c r="F118" s="1257"/>
    </row>
    <row r="119" spans="1:7" ht="14.25" customHeight="1" x14ac:dyDescent="0.2">
      <c r="A119" s="1272"/>
      <c r="B119" s="1251"/>
      <c r="C119" s="1191"/>
      <c r="D119" s="11">
        <v>43435</v>
      </c>
      <c r="E119" s="43">
        <v>0.88900000000000001</v>
      </c>
      <c r="F119" s="1257"/>
    </row>
    <row r="120" spans="1:7" ht="14.25" customHeight="1" x14ac:dyDescent="0.2">
      <c r="A120" s="1272"/>
      <c r="B120" s="1251"/>
      <c r="C120" s="1191"/>
      <c r="D120" s="11">
        <v>43466</v>
      </c>
      <c r="E120" s="58">
        <v>0.90200000000000002</v>
      </c>
      <c r="F120" s="1257"/>
    </row>
    <row r="121" spans="1:7" ht="14.25" customHeight="1" x14ac:dyDescent="0.2">
      <c r="A121" s="1272"/>
      <c r="B121" s="1251"/>
      <c r="C121" s="1191"/>
      <c r="D121" s="9">
        <v>43497</v>
      </c>
      <c r="E121" s="737">
        <v>0.80800000000000005</v>
      </c>
      <c r="F121" s="1257"/>
    </row>
    <row r="122" spans="1:7" ht="14.25" customHeight="1" x14ac:dyDescent="0.2">
      <c r="A122" s="1272"/>
      <c r="B122" s="1251"/>
      <c r="C122" s="1191"/>
      <c r="D122" s="8">
        <v>43525</v>
      </c>
      <c r="E122" s="48">
        <v>0.72499999999999998</v>
      </c>
      <c r="F122" s="1257"/>
    </row>
    <row r="123" spans="1:7" ht="14.25" customHeight="1" x14ac:dyDescent="0.2">
      <c r="A123" s="1272"/>
      <c r="B123" s="1251"/>
      <c r="C123" s="1191"/>
      <c r="D123" s="9">
        <v>43556</v>
      </c>
      <c r="E123" s="737">
        <v>0.81299999999999994</v>
      </c>
      <c r="F123" s="1257"/>
    </row>
    <row r="124" spans="1:7" ht="14.25" customHeight="1" x14ac:dyDescent="0.2">
      <c r="A124" s="1272"/>
      <c r="B124" s="1251"/>
      <c r="C124" s="1191"/>
      <c r="D124" s="9">
        <v>43586</v>
      </c>
      <c r="E124" s="737">
        <v>0.80600000000000005</v>
      </c>
      <c r="F124" s="1258"/>
    </row>
    <row r="125" spans="1:7" ht="14.25" customHeight="1" x14ac:dyDescent="0.2">
      <c r="A125" s="1246" t="s">
        <v>9</v>
      </c>
      <c r="B125" s="1247"/>
      <c r="C125" s="1247"/>
      <c r="D125" s="1247"/>
      <c r="E125" s="1247"/>
      <c r="F125" s="1248"/>
    </row>
    <row r="126" spans="1:7" s="6" customFormat="1" ht="14.25" customHeight="1" x14ac:dyDescent="0.2">
      <c r="A126" s="1205">
        <v>5.3</v>
      </c>
      <c r="B126" s="1268" t="s">
        <v>51</v>
      </c>
      <c r="C126" s="1269"/>
      <c r="D126" s="33">
        <v>43252</v>
      </c>
      <c r="E126" s="49">
        <v>0.73799999999999999</v>
      </c>
      <c r="F126" s="1270" t="s">
        <v>455</v>
      </c>
      <c r="G126" t="s">
        <v>256</v>
      </c>
    </row>
    <row r="127" spans="1:7" s="6" customFormat="1" ht="14.25" customHeight="1" x14ac:dyDescent="0.2">
      <c r="A127" s="1205"/>
      <c r="B127" s="1268"/>
      <c r="C127" s="1269"/>
      <c r="D127" s="8">
        <v>43282</v>
      </c>
      <c r="E127" s="39">
        <v>0.65100000000000002</v>
      </c>
      <c r="F127" s="1270"/>
    </row>
    <row r="128" spans="1:7" s="6" customFormat="1" ht="14.25" customHeight="1" x14ac:dyDescent="0.2">
      <c r="A128" s="1205"/>
      <c r="B128" s="1268"/>
      <c r="C128" s="1269"/>
      <c r="D128" s="8">
        <v>43313</v>
      </c>
      <c r="E128" s="46">
        <v>0.69299999999999995</v>
      </c>
      <c r="F128" s="1270"/>
    </row>
    <row r="129" spans="1:9" s="6" customFormat="1" ht="14.25" customHeight="1" x14ac:dyDescent="0.2">
      <c r="A129" s="1205"/>
      <c r="B129" s="1268"/>
      <c r="C129" s="1269"/>
      <c r="D129" s="8">
        <v>43344</v>
      </c>
      <c r="E129" s="46">
        <v>0.65700000000000003</v>
      </c>
      <c r="F129" s="1270"/>
    </row>
    <row r="130" spans="1:9" s="6" customFormat="1" ht="14.25" customHeight="1" x14ac:dyDescent="0.2">
      <c r="A130" s="1205"/>
      <c r="B130" s="1268"/>
      <c r="C130" s="1269"/>
      <c r="D130" s="9">
        <v>43374</v>
      </c>
      <c r="E130" s="38">
        <v>0.76600000000000001</v>
      </c>
      <c r="F130" s="1270"/>
    </row>
    <row r="131" spans="1:9" s="6" customFormat="1" ht="14.25" customHeight="1" x14ac:dyDescent="0.2">
      <c r="A131" s="1205"/>
      <c r="B131" s="1268"/>
      <c r="C131" s="1269"/>
      <c r="D131" s="9">
        <v>43405</v>
      </c>
      <c r="E131" s="38">
        <v>0.751</v>
      </c>
      <c r="F131" s="1270"/>
    </row>
    <row r="132" spans="1:9" s="6" customFormat="1" ht="14.25" customHeight="1" x14ac:dyDescent="0.2">
      <c r="A132" s="1205"/>
      <c r="B132" s="1268"/>
      <c r="C132" s="1269"/>
      <c r="D132" s="8">
        <v>43435</v>
      </c>
      <c r="E132" s="46">
        <v>0.72499999999999998</v>
      </c>
      <c r="F132" s="1270"/>
    </row>
    <row r="133" spans="1:9" s="6" customFormat="1" ht="14.25" customHeight="1" x14ac:dyDescent="0.2">
      <c r="A133" s="1205"/>
      <c r="B133" s="1268"/>
      <c r="C133" s="1269"/>
      <c r="D133" s="8">
        <v>43466</v>
      </c>
      <c r="E133" s="46">
        <v>0.68600000000000005</v>
      </c>
      <c r="F133" s="1270"/>
    </row>
    <row r="134" spans="1:9" s="6" customFormat="1" ht="14.25" customHeight="1" x14ac:dyDescent="0.2">
      <c r="A134" s="1205"/>
      <c r="B134" s="1268"/>
      <c r="C134" s="1269"/>
      <c r="D134" s="9">
        <v>43497</v>
      </c>
      <c r="E134" s="38">
        <v>0.748</v>
      </c>
      <c r="F134" s="1270"/>
    </row>
    <row r="135" spans="1:9" s="6" customFormat="1" ht="14.25" customHeight="1" x14ac:dyDescent="0.2">
      <c r="A135" s="1205"/>
      <c r="B135" s="1268"/>
      <c r="C135" s="1269"/>
      <c r="D135" s="9">
        <v>43525</v>
      </c>
      <c r="E135" s="38">
        <v>0.76800000000000002</v>
      </c>
      <c r="F135" s="1270"/>
    </row>
    <row r="136" spans="1:9" s="6" customFormat="1" ht="14.25" customHeight="1" x14ac:dyDescent="0.2">
      <c r="A136" s="1205"/>
      <c r="B136" s="1268"/>
      <c r="C136" s="1269"/>
      <c r="D136" s="9">
        <v>43556</v>
      </c>
      <c r="E136" s="38">
        <v>0.73599999999999999</v>
      </c>
      <c r="F136" s="1270"/>
      <c r="I136" s="738"/>
    </row>
    <row r="137" spans="1:9" s="6" customFormat="1" ht="14.25" customHeight="1" x14ac:dyDescent="0.2">
      <c r="A137" s="1205"/>
      <c r="B137" s="1268"/>
      <c r="C137" s="1269"/>
      <c r="D137" s="8">
        <v>43586</v>
      </c>
      <c r="E137" s="46">
        <v>0.71199999999999997</v>
      </c>
      <c r="F137" s="1270"/>
    </row>
    <row r="138" spans="1:9" s="6" customFormat="1" ht="14.25" customHeight="1" x14ac:dyDescent="0.2">
      <c r="A138" s="1184" t="s">
        <v>19</v>
      </c>
      <c r="B138" s="1262" t="s">
        <v>52</v>
      </c>
      <c r="C138" s="1253"/>
      <c r="D138" s="9">
        <v>43252</v>
      </c>
      <c r="E138" s="40">
        <v>0.72699999999999998</v>
      </c>
      <c r="F138" s="1256" t="s">
        <v>450</v>
      </c>
      <c r="G138" t="s">
        <v>256</v>
      </c>
    </row>
    <row r="139" spans="1:9" s="6" customFormat="1" ht="14.25" customHeight="1" x14ac:dyDescent="0.2">
      <c r="A139" s="1185"/>
      <c r="B139" s="1263"/>
      <c r="C139" s="1254"/>
      <c r="D139" s="8">
        <v>43282</v>
      </c>
      <c r="E139" s="39">
        <v>0.64900000000000002</v>
      </c>
      <c r="F139" s="1257"/>
    </row>
    <row r="140" spans="1:9" s="6" customFormat="1" ht="14.25" customHeight="1" x14ac:dyDescent="0.2">
      <c r="A140" s="1185"/>
      <c r="B140" s="1263"/>
      <c r="C140" s="1254"/>
      <c r="D140" s="13">
        <v>43313</v>
      </c>
      <c r="E140" s="31">
        <v>0.63900000000000001</v>
      </c>
      <c r="F140" s="1257"/>
    </row>
    <row r="141" spans="1:9" s="6" customFormat="1" ht="14.25" customHeight="1" x14ac:dyDescent="0.2">
      <c r="A141" s="1185"/>
      <c r="B141" s="1263"/>
      <c r="C141" s="1254"/>
      <c r="D141" s="10">
        <v>43344</v>
      </c>
      <c r="E141" s="45">
        <v>0.57099999999999995</v>
      </c>
      <c r="F141" s="1257"/>
    </row>
    <row r="142" spans="1:9" s="6" customFormat="1" ht="14.25" customHeight="1" x14ac:dyDescent="0.2">
      <c r="A142" s="1185"/>
      <c r="B142" s="1263"/>
      <c r="C142" s="1254"/>
      <c r="D142" s="8">
        <v>43374</v>
      </c>
      <c r="E142" s="46">
        <v>0.68899999999999995</v>
      </c>
      <c r="F142" s="1257"/>
    </row>
    <row r="143" spans="1:9" s="6" customFormat="1" ht="14.25" customHeight="1" x14ac:dyDescent="0.2">
      <c r="A143" s="1185"/>
      <c r="B143" s="1263"/>
      <c r="C143" s="1254"/>
      <c r="D143" s="8">
        <v>43405</v>
      </c>
      <c r="E143" s="46">
        <v>0.64600000000000002</v>
      </c>
      <c r="F143" s="1257"/>
    </row>
    <row r="144" spans="1:9" s="6" customFormat="1" ht="14.25" customHeight="1" x14ac:dyDescent="0.2">
      <c r="A144" s="1185"/>
      <c r="B144" s="1263"/>
      <c r="C144" s="1254"/>
      <c r="D144" s="8">
        <v>43435</v>
      </c>
      <c r="E144" s="46">
        <v>0.69299999999999995</v>
      </c>
      <c r="F144" s="1257"/>
    </row>
    <row r="145" spans="1:9" s="6" customFormat="1" ht="14.25" customHeight="1" x14ac:dyDescent="0.2">
      <c r="A145" s="1185"/>
      <c r="B145" s="1263"/>
      <c r="C145" s="1254"/>
      <c r="D145" s="8">
        <v>43466</v>
      </c>
      <c r="E145" s="46">
        <v>0.69399999999999995</v>
      </c>
      <c r="F145" s="1257"/>
    </row>
    <row r="146" spans="1:9" s="6" customFormat="1" ht="14.25" customHeight="1" x14ac:dyDescent="0.2">
      <c r="A146" s="1185"/>
      <c r="B146" s="1263"/>
      <c r="C146" s="1254"/>
      <c r="D146" s="8">
        <v>43497</v>
      </c>
      <c r="E146" s="46">
        <v>0.68</v>
      </c>
      <c r="F146" s="1257"/>
    </row>
    <row r="147" spans="1:9" s="6" customFormat="1" ht="14.25" customHeight="1" x14ac:dyDescent="0.2">
      <c r="A147" s="1185"/>
      <c r="B147" s="1263"/>
      <c r="C147" s="1254"/>
      <c r="D147" s="8">
        <v>43525</v>
      </c>
      <c r="E147" s="46">
        <v>0.69799999999999995</v>
      </c>
      <c r="F147" s="1257"/>
    </row>
    <row r="148" spans="1:9" s="6" customFormat="1" ht="14.25" customHeight="1" x14ac:dyDescent="0.2">
      <c r="A148" s="1185"/>
      <c r="B148" s="1263"/>
      <c r="C148" s="1254"/>
      <c r="D148" s="9">
        <v>43556</v>
      </c>
      <c r="E148" s="38">
        <v>0.75800000000000001</v>
      </c>
      <c r="F148" s="1257"/>
    </row>
    <row r="149" spans="1:9" ht="14.25" customHeight="1" x14ac:dyDescent="0.2">
      <c r="A149" s="1186"/>
      <c r="B149" s="1264"/>
      <c r="C149" s="1255"/>
      <c r="D149" s="8">
        <v>43586</v>
      </c>
      <c r="E149" s="46">
        <v>0.64600000000000002</v>
      </c>
      <c r="F149" s="1258"/>
    </row>
    <row r="150" spans="1:9" ht="14.25" customHeight="1" x14ac:dyDescent="0.2">
      <c r="A150" s="1184" t="s">
        <v>20</v>
      </c>
      <c r="B150" s="1262" t="s">
        <v>53</v>
      </c>
      <c r="C150" s="1253"/>
      <c r="D150" s="10">
        <v>43252</v>
      </c>
      <c r="E150" s="41">
        <v>0.58099999999999996</v>
      </c>
      <c r="F150" s="1256" t="s">
        <v>451</v>
      </c>
      <c r="G150" t="s">
        <v>256</v>
      </c>
    </row>
    <row r="151" spans="1:9" ht="14.25" customHeight="1" x14ac:dyDescent="0.2">
      <c r="A151" s="1185"/>
      <c r="B151" s="1263"/>
      <c r="C151" s="1254"/>
      <c r="D151" s="10">
        <v>43282</v>
      </c>
      <c r="E151" s="41">
        <v>0.47499999999999998</v>
      </c>
      <c r="F151" s="1257"/>
    </row>
    <row r="152" spans="1:9" ht="14.25" customHeight="1" x14ac:dyDescent="0.2">
      <c r="A152" s="1185"/>
      <c r="B152" s="1263"/>
      <c r="C152" s="1254"/>
      <c r="D152" s="12">
        <v>43313</v>
      </c>
      <c r="E152" s="44">
        <v>0.57099999999999995</v>
      </c>
      <c r="F152" s="1257"/>
    </row>
    <row r="153" spans="1:9" ht="14.25" customHeight="1" x14ac:dyDescent="0.2">
      <c r="A153" s="1185"/>
      <c r="B153" s="1263"/>
      <c r="C153" s="1254"/>
      <c r="D153" s="10">
        <v>43344</v>
      </c>
      <c r="E153" s="45">
        <v>0.63200000000000001</v>
      </c>
      <c r="F153" s="1257"/>
    </row>
    <row r="154" spans="1:9" ht="14.25" customHeight="1" x14ac:dyDescent="0.2">
      <c r="A154" s="1185"/>
      <c r="B154" s="1263"/>
      <c r="C154" s="1254"/>
      <c r="D154" s="9">
        <v>43374</v>
      </c>
      <c r="E154" s="38">
        <v>0.77800000000000002</v>
      </c>
      <c r="F154" s="1257"/>
    </row>
    <row r="155" spans="1:9" ht="14.25" customHeight="1" x14ac:dyDescent="0.2">
      <c r="A155" s="1185"/>
      <c r="B155" s="1263"/>
      <c r="C155" s="1254"/>
      <c r="D155" s="9">
        <v>43405</v>
      </c>
      <c r="E155" s="38">
        <v>0.73799999999999999</v>
      </c>
      <c r="F155" s="1257"/>
    </row>
    <row r="156" spans="1:9" ht="14.25" customHeight="1" x14ac:dyDescent="0.2">
      <c r="A156" s="1185"/>
      <c r="B156" s="1263"/>
      <c r="C156" s="1254"/>
      <c r="D156" s="11">
        <v>43435</v>
      </c>
      <c r="E156" s="43">
        <v>0.81399999999999995</v>
      </c>
      <c r="F156" s="1257"/>
    </row>
    <row r="157" spans="1:9" ht="14.25" customHeight="1" x14ac:dyDescent="0.2">
      <c r="A157" s="1185"/>
      <c r="B157" s="1263"/>
      <c r="C157" s="1254"/>
      <c r="D157" s="8">
        <v>43466</v>
      </c>
      <c r="E157" s="46">
        <v>0.70699999999999996</v>
      </c>
      <c r="F157" s="1257"/>
    </row>
    <row r="158" spans="1:9" ht="14.25" customHeight="1" x14ac:dyDescent="0.2">
      <c r="A158" s="1185"/>
      <c r="B158" s="1263"/>
      <c r="C158" s="1254"/>
      <c r="D158" s="9">
        <v>43497</v>
      </c>
      <c r="E158" s="38">
        <v>0.77600000000000002</v>
      </c>
      <c r="F158" s="1257"/>
    </row>
    <row r="159" spans="1:9" ht="14.25" customHeight="1" x14ac:dyDescent="0.2">
      <c r="A159" s="1185"/>
      <c r="B159" s="1263"/>
      <c r="C159" s="1254"/>
      <c r="D159" s="8">
        <v>43525</v>
      </c>
      <c r="E159" s="46">
        <v>0.69299999999999995</v>
      </c>
      <c r="F159" s="1257"/>
    </row>
    <row r="160" spans="1:9" ht="14.25" customHeight="1" x14ac:dyDescent="0.2">
      <c r="A160" s="1185"/>
      <c r="B160" s="1263"/>
      <c r="C160" s="1254"/>
      <c r="D160" s="8">
        <v>43556</v>
      </c>
      <c r="E160" s="46">
        <v>0.70799999999999996</v>
      </c>
      <c r="F160" s="1257"/>
      <c r="I160" s="16"/>
    </row>
    <row r="161" spans="1:7" ht="14.25" customHeight="1" x14ac:dyDescent="0.2">
      <c r="A161" s="1186"/>
      <c r="B161" s="1264"/>
      <c r="C161" s="1255"/>
      <c r="D161" s="10">
        <v>43586</v>
      </c>
      <c r="E161" s="45">
        <v>0.63300000000000001</v>
      </c>
      <c r="F161" s="1258"/>
    </row>
    <row r="162" spans="1:7" ht="14.25" customHeight="1" x14ac:dyDescent="0.2">
      <c r="A162" s="1184" t="s">
        <v>21</v>
      </c>
      <c r="B162" s="1250" t="s">
        <v>54</v>
      </c>
      <c r="C162" s="1253"/>
      <c r="D162" s="11">
        <v>43252</v>
      </c>
      <c r="E162" s="42">
        <v>0.89200000000000002</v>
      </c>
      <c r="F162" s="1256" t="s">
        <v>457</v>
      </c>
      <c r="G162" t="s">
        <v>256</v>
      </c>
    </row>
    <row r="163" spans="1:7" ht="14.25" customHeight="1" x14ac:dyDescent="0.2">
      <c r="A163" s="1185"/>
      <c r="B163" s="1251"/>
      <c r="C163" s="1254"/>
      <c r="D163" s="9">
        <v>43282</v>
      </c>
      <c r="E163" s="40">
        <v>0.83799999999999997</v>
      </c>
      <c r="F163" s="1257"/>
    </row>
    <row r="164" spans="1:7" ht="14.25" customHeight="1" x14ac:dyDescent="0.2">
      <c r="A164" s="1185"/>
      <c r="B164" s="1251"/>
      <c r="C164" s="1254"/>
      <c r="D164" s="22">
        <v>43313</v>
      </c>
      <c r="E164" s="30">
        <v>0.82</v>
      </c>
      <c r="F164" s="1257"/>
    </row>
    <row r="165" spans="1:7" ht="14.25" customHeight="1" x14ac:dyDescent="0.2">
      <c r="A165" s="1185"/>
      <c r="B165" s="1251"/>
      <c r="C165" s="1254"/>
      <c r="D165" s="8">
        <v>43344</v>
      </c>
      <c r="E165" s="46">
        <v>0.71899999999999997</v>
      </c>
      <c r="F165" s="1257"/>
    </row>
    <row r="166" spans="1:7" ht="14.25" customHeight="1" x14ac:dyDescent="0.2">
      <c r="A166" s="1185"/>
      <c r="B166" s="1251"/>
      <c r="C166" s="1254"/>
      <c r="D166" s="9">
        <v>43374</v>
      </c>
      <c r="E166" s="38">
        <v>0.77600000000000002</v>
      </c>
      <c r="F166" s="1257"/>
    </row>
    <row r="167" spans="1:7" ht="14.25" customHeight="1" x14ac:dyDescent="0.2">
      <c r="A167" s="1185"/>
      <c r="B167" s="1251"/>
      <c r="C167" s="1254"/>
      <c r="D167" s="9">
        <v>43405</v>
      </c>
      <c r="E167" s="38">
        <v>0.81399999999999995</v>
      </c>
      <c r="F167" s="1257"/>
    </row>
    <row r="168" spans="1:7" ht="14.25" customHeight="1" x14ac:dyDescent="0.2">
      <c r="A168" s="1185"/>
      <c r="B168" s="1251"/>
      <c r="C168" s="1254"/>
      <c r="D168" s="10">
        <v>43435</v>
      </c>
      <c r="E168" s="45">
        <v>0.62</v>
      </c>
      <c r="F168" s="1257"/>
    </row>
    <row r="169" spans="1:7" ht="14.25" customHeight="1" x14ac:dyDescent="0.2">
      <c r="A169" s="1185"/>
      <c r="B169" s="1251"/>
      <c r="C169" s="1254"/>
      <c r="D169" s="8">
        <v>43466</v>
      </c>
      <c r="E169" s="46">
        <v>0.68400000000000005</v>
      </c>
      <c r="F169" s="1257"/>
    </row>
    <row r="170" spans="1:7" ht="14.25" customHeight="1" x14ac:dyDescent="0.2">
      <c r="A170" s="1185"/>
      <c r="B170" s="1251"/>
      <c r="C170" s="1254"/>
      <c r="D170" s="9">
        <v>43497</v>
      </c>
      <c r="E170" s="38">
        <v>0.78400000000000003</v>
      </c>
      <c r="F170" s="1257"/>
    </row>
    <row r="171" spans="1:7" ht="14.25" customHeight="1" x14ac:dyDescent="0.2">
      <c r="A171" s="1185"/>
      <c r="B171" s="1251"/>
      <c r="C171" s="1254"/>
      <c r="D171" s="11">
        <v>43525</v>
      </c>
      <c r="E171" s="43">
        <v>0.88600000000000001</v>
      </c>
      <c r="F171" s="1257"/>
    </row>
    <row r="172" spans="1:7" ht="14.25" customHeight="1" x14ac:dyDescent="0.2">
      <c r="A172" s="1185"/>
      <c r="B172" s="1251"/>
      <c r="C172" s="1254"/>
      <c r="D172" s="8">
        <v>43556</v>
      </c>
      <c r="E172" s="46">
        <v>0.70199999999999996</v>
      </c>
      <c r="F172" s="1257"/>
    </row>
    <row r="173" spans="1:7" ht="14.25" customHeight="1" x14ac:dyDescent="0.2">
      <c r="A173" s="1186"/>
      <c r="B173" s="1252"/>
      <c r="C173" s="1255"/>
      <c r="D173" s="9">
        <v>43586</v>
      </c>
      <c r="E173" s="38">
        <v>0.80700000000000005</v>
      </c>
      <c r="F173" s="1258"/>
    </row>
    <row r="174" spans="1:7" ht="14.25" customHeight="1" x14ac:dyDescent="0.2">
      <c r="A174" s="1184" t="s">
        <v>22</v>
      </c>
      <c r="B174" s="1259" t="s">
        <v>55</v>
      </c>
      <c r="C174" s="1253"/>
      <c r="D174" s="9">
        <v>43252</v>
      </c>
      <c r="E174" s="40">
        <v>0.82299999999999995</v>
      </c>
      <c r="F174" s="1256" t="s">
        <v>452</v>
      </c>
      <c r="G174" t="s">
        <v>256</v>
      </c>
    </row>
    <row r="175" spans="1:7" ht="14.25" customHeight="1" x14ac:dyDescent="0.2">
      <c r="A175" s="1185"/>
      <c r="B175" s="1260"/>
      <c r="C175" s="1254"/>
      <c r="D175" s="8">
        <v>43282</v>
      </c>
      <c r="E175" s="39">
        <v>0.73899999999999999</v>
      </c>
      <c r="F175" s="1257"/>
    </row>
    <row r="176" spans="1:7" ht="14.25" customHeight="1" x14ac:dyDescent="0.2">
      <c r="A176" s="1185"/>
      <c r="B176" s="1260"/>
      <c r="C176" s="1254"/>
      <c r="D176" s="22">
        <v>43313</v>
      </c>
      <c r="E176" s="30">
        <v>0.80300000000000005</v>
      </c>
      <c r="F176" s="1257"/>
    </row>
    <row r="177" spans="1:9" ht="14.25" customHeight="1" x14ac:dyDescent="0.2">
      <c r="A177" s="1185"/>
      <c r="B177" s="1260"/>
      <c r="C177" s="1254"/>
      <c r="D177" s="8">
        <v>43344</v>
      </c>
      <c r="E177" s="46">
        <v>0.72199999999999998</v>
      </c>
      <c r="F177" s="1257"/>
    </row>
    <row r="178" spans="1:9" ht="14.25" customHeight="1" x14ac:dyDescent="0.2">
      <c r="A178" s="1185"/>
      <c r="B178" s="1260"/>
      <c r="C178" s="1254"/>
      <c r="D178" s="9">
        <v>43374</v>
      </c>
      <c r="E178" s="38">
        <v>0.82499999999999996</v>
      </c>
      <c r="F178" s="1257"/>
    </row>
    <row r="179" spans="1:9" ht="14.25" customHeight="1" x14ac:dyDescent="0.2">
      <c r="A179" s="1185"/>
      <c r="B179" s="1260"/>
      <c r="C179" s="1254"/>
      <c r="D179" s="9">
        <v>43405</v>
      </c>
      <c r="E179" s="38">
        <v>0.80600000000000005</v>
      </c>
      <c r="F179" s="1257"/>
    </row>
    <row r="180" spans="1:9" ht="14.25" customHeight="1" x14ac:dyDescent="0.2">
      <c r="A180" s="1185"/>
      <c r="B180" s="1260"/>
      <c r="C180" s="1254"/>
      <c r="D180" s="8">
        <v>43435</v>
      </c>
      <c r="E180" s="46">
        <v>0.66</v>
      </c>
      <c r="F180" s="1257"/>
    </row>
    <row r="181" spans="1:9" ht="14.25" customHeight="1" x14ac:dyDescent="0.2">
      <c r="A181" s="1185"/>
      <c r="B181" s="1260"/>
      <c r="C181" s="1254"/>
      <c r="D181" s="8">
        <v>43466</v>
      </c>
      <c r="E181" s="46">
        <v>0.64100000000000001</v>
      </c>
      <c r="F181" s="1257"/>
    </row>
    <row r="182" spans="1:9" ht="14.25" customHeight="1" x14ac:dyDescent="0.2">
      <c r="A182" s="1185"/>
      <c r="B182" s="1260"/>
      <c r="C182" s="1254"/>
      <c r="D182" s="8">
        <v>43497</v>
      </c>
      <c r="E182" s="46">
        <v>0.73899999999999999</v>
      </c>
      <c r="F182" s="1257"/>
    </row>
    <row r="183" spans="1:9" ht="14.25" customHeight="1" x14ac:dyDescent="0.2">
      <c r="A183" s="1185"/>
      <c r="B183" s="1260"/>
      <c r="C183" s="1254"/>
      <c r="D183" s="9">
        <v>43525</v>
      </c>
      <c r="E183" s="38">
        <v>0.83299999999999996</v>
      </c>
      <c r="F183" s="1257"/>
    </row>
    <row r="184" spans="1:9" ht="14.25" customHeight="1" x14ac:dyDescent="0.2">
      <c r="A184" s="1185"/>
      <c r="B184" s="1260"/>
      <c r="C184" s="1254"/>
      <c r="D184" s="9">
        <v>43556</v>
      </c>
      <c r="E184" s="38">
        <v>0.77900000000000003</v>
      </c>
      <c r="F184" s="1257"/>
    </row>
    <row r="185" spans="1:9" ht="14.25" customHeight="1" x14ac:dyDescent="0.2">
      <c r="A185" s="1186"/>
      <c r="B185" s="1261"/>
      <c r="C185" s="1255"/>
      <c r="D185" s="9">
        <v>43586</v>
      </c>
      <c r="E185" s="38">
        <v>0.81100000000000005</v>
      </c>
      <c r="F185" s="1258"/>
      <c r="I185" s="16"/>
    </row>
    <row r="186" spans="1:9" ht="14.25" customHeight="1" x14ac:dyDescent="0.2">
      <c r="A186" s="1246" t="s">
        <v>10</v>
      </c>
      <c r="B186" s="1247"/>
      <c r="C186" s="1247"/>
      <c r="D186" s="1247"/>
      <c r="E186" s="1247"/>
      <c r="F186" s="1248"/>
    </row>
    <row r="187" spans="1:9" ht="14.25" customHeight="1" x14ac:dyDescent="0.2">
      <c r="A187" s="1228">
        <v>6.1</v>
      </c>
      <c r="B187" s="1249" t="s">
        <v>56</v>
      </c>
      <c r="C187" s="1203"/>
      <c r="D187" s="7">
        <v>43252</v>
      </c>
      <c r="E187" s="38">
        <v>0.91100000000000003</v>
      </c>
      <c r="F187" s="1245" t="s">
        <v>426</v>
      </c>
      <c r="G187" t="s">
        <v>256</v>
      </c>
    </row>
    <row r="188" spans="1:9" ht="14.25" customHeight="1" x14ac:dyDescent="0.2">
      <c r="A188" s="1228"/>
      <c r="B188" s="1249"/>
      <c r="C188" s="1203"/>
      <c r="D188" s="7">
        <v>43282</v>
      </c>
      <c r="E188" s="38">
        <v>0.93400000000000005</v>
      </c>
      <c r="F188" s="1245"/>
    </row>
    <row r="189" spans="1:9" ht="14.25" customHeight="1" x14ac:dyDescent="0.2">
      <c r="A189" s="1228"/>
      <c r="B189" s="1249"/>
      <c r="C189" s="1203"/>
      <c r="D189" s="7">
        <v>43313</v>
      </c>
      <c r="E189" s="38">
        <v>0.94099999999999995</v>
      </c>
      <c r="F189" s="1245"/>
    </row>
    <row r="190" spans="1:9" ht="14.25" customHeight="1" x14ac:dyDescent="0.2">
      <c r="A190" s="1228"/>
      <c r="B190" s="1249"/>
      <c r="C190" s="1203"/>
      <c r="D190" s="705">
        <v>43344</v>
      </c>
      <c r="E190" s="43">
        <v>0.79500000000000004</v>
      </c>
      <c r="F190" s="1245"/>
      <c r="H190" s="16"/>
    </row>
    <row r="191" spans="1:9" ht="14.25" customHeight="1" x14ac:dyDescent="0.2">
      <c r="A191" s="1228"/>
      <c r="B191" s="1249"/>
      <c r="C191" s="1203"/>
      <c r="D191" s="11">
        <v>43374</v>
      </c>
      <c r="E191" s="43">
        <v>0.70499999999999996</v>
      </c>
      <c r="F191" s="1245"/>
    </row>
    <row r="192" spans="1:9" ht="14.25" customHeight="1" x14ac:dyDescent="0.2">
      <c r="A192" s="1228"/>
      <c r="B192" s="1249"/>
      <c r="C192" s="1203"/>
      <c r="D192" s="11">
        <v>43405</v>
      </c>
      <c r="E192" s="43">
        <v>0.71799999999999997</v>
      </c>
      <c r="F192" s="1245"/>
    </row>
    <row r="193" spans="1:9" ht="14.25" customHeight="1" x14ac:dyDescent="0.2">
      <c r="A193" s="1228"/>
      <c r="B193" s="1249"/>
      <c r="C193" s="1203"/>
      <c r="D193" s="11">
        <v>43435</v>
      </c>
      <c r="E193" s="43">
        <v>0.66200000000000003</v>
      </c>
      <c r="F193" s="1245"/>
    </row>
    <row r="194" spans="1:9" ht="14.25" customHeight="1" x14ac:dyDescent="0.2">
      <c r="A194" s="1228"/>
      <c r="B194" s="1249"/>
      <c r="C194" s="1203"/>
      <c r="D194" s="11">
        <v>43466</v>
      </c>
      <c r="E194" s="43">
        <v>0.69599999999999995</v>
      </c>
      <c r="F194" s="1245"/>
    </row>
    <row r="195" spans="1:9" ht="14.25" customHeight="1" x14ac:dyDescent="0.2">
      <c r="A195" s="1228"/>
      <c r="B195" s="1249"/>
      <c r="C195" s="1203"/>
      <c r="D195" s="11">
        <v>43497</v>
      </c>
      <c r="E195" s="43">
        <v>0.79100000000000004</v>
      </c>
      <c r="F195" s="1245"/>
    </row>
    <row r="196" spans="1:9" ht="14.25" customHeight="1" x14ac:dyDescent="0.2">
      <c r="A196" s="1228"/>
      <c r="B196" s="1249"/>
      <c r="C196" s="1203"/>
      <c r="D196" s="11">
        <v>43525</v>
      </c>
      <c r="E196" s="43">
        <v>0.85599999999999998</v>
      </c>
      <c r="F196" s="1245"/>
      <c r="I196">
        <v>0.3</v>
      </c>
    </row>
    <row r="197" spans="1:9" ht="14.25" customHeight="1" x14ac:dyDescent="0.2">
      <c r="A197" s="1228"/>
      <c r="B197" s="1249"/>
      <c r="C197" s="1203"/>
      <c r="D197" s="11">
        <v>43556</v>
      </c>
      <c r="E197" s="43">
        <v>0.84099999999999997</v>
      </c>
      <c r="F197" s="1245"/>
      <c r="I197" s="16"/>
    </row>
    <row r="198" spans="1:9" ht="14.25" customHeight="1" x14ac:dyDescent="0.2">
      <c r="A198" s="1228"/>
      <c r="B198" s="1249"/>
      <c r="C198" s="1203"/>
      <c r="D198" s="11">
        <v>43586</v>
      </c>
      <c r="E198" s="43">
        <v>0.84799999999999998</v>
      </c>
      <c r="F198" s="1245"/>
    </row>
    <row r="199" spans="1:9" ht="14.25" customHeight="1" x14ac:dyDescent="0.2">
      <c r="A199" s="1222">
        <v>6.2</v>
      </c>
      <c r="B199" s="1244" t="s">
        <v>57</v>
      </c>
      <c r="C199" s="1203"/>
      <c r="D199" s="7">
        <v>43252</v>
      </c>
      <c r="E199" s="38">
        <v>1</v>
      </c>
      <c r="F199" s="1245" t="s">
        <v>427</v>
      </c>
      <c r="G199" t="s">
        <v>256</v>
      </c>
    </row>
    <row r="200" spans="1:9" ht="14.25" customHeight="1" x14ac:dyDescent="0.2">
      <c r="A200" s="1222"/>
      <c r="B200" s="1244"/>
      <c r="C200" s="1203"/>
      <c r="D200" s="7">
        <v>43282</v>
      </c>
      <c r="E200" s="38">
        <v>1</v>
      </c>
      <c r="F200" s="1245"/>
    </row>
    <row r="201" spans="1:9" ht="14.25" customHeight="1" x14ac:dyDescent="0.2">
      <c r="A201" s="1222"/>
      <c r="B201" s="1244"/>
      <c r="C201" s="1203"/>
      <c r="D201" s="7">
        <v>43313</v>
      </c>
      <c r="E201" s="38">
        <v>1</v>
      </c>
      <c r="F201" s="1245"/>
    </row>
    <row r="202" spans="1:9" ht="14.25" customHeight="1" x14ac:dyDescent="0.2">
      <c r="A202" s="1222"/>
      <c r="B202" s="1244"/>
      <c r="C202" s="1203"/>
      <c r="D202" s="7">
        <v>43344</v>
      </c>
      <c r="E202" s="38">
        <v>1</v>
      </c>
      <c r="F202" s="1245"/>
      <c r="H202" s="57"/>
    </row>
    <row r="203" spans="1:9" ht="14.25" customHeight="1" x14ac:dyDescent="0.2">
      <c r="A203" s="1222"/>
      <c r="B203" s="1244"/>
      <c r="C203" s="1203"/>
      <c r="D203" s="7">
        <v>43374</v>
      </c>
      <c r="E203" s="38">
        <v>1</v>
      </c>
      <c r="F203" s="1245"/>
    </row>
    <row r="204" spans="1:9" ht="14.25" customHeight="1" x14ac:dyDescent="0.2">
      <c r="A204" s="1222"/>
      <c r="B204" s="1244"/>
      <c r="C204" s="1203"/>
      <c r="D204" s="7">
        <v>43405</v>
      </c>
      <c r="E204" s="38">
        <v>1</v>
      </c>
      <c r="F204" s="1245"/>
    </row>
    <row r="205" spans="1:9" ht="14.25" customHeight="1" x14ac:dyDescent="0.2">
      <c r="A205" s="1222"/>
      <c r="B205" s="1244"/>
      <c r="C205" s="1203"/>
      <c r="D205" s="7">
        <v>43435</v>
      </c>
      <c r="E205" s="38">
        <v>1</v>
      </c>
      <c r="F205" s="1245"/>
    </row>
    <row r="206" spans="1:9" ht="14.25" customHeight="1" x14ac:dyDescent="0.2">
      <c r="A206" s="1222"/>
      <c r="B206" s="1244"/>
      <c r="C206" s="1203"/>
      <c r="D206" s="7">
        <v>43466</v>
      </c>
      <c r="E206" s="38">
        <v>1</v>
      </c>
      <c r="F206" s="1245"/>
    </row>
    <row r="207" spans="1:9" ht="14.25" customHeight="1" x14ac:dyDescent="0.2">
      <c r="A207" s="1222"/>
      <c r="B207" s="1244"/>
      <c r="C207" s="1203"/>
      <c r="D207" s="7">
        <v>43497</v>
      </c>
      <c r="E207" s="38">
        <v>0.96699999999999997</v>
      </c>
      <c r="F207" s="1245"/>
    </row>
    <row r="208" spans="1:9" ht="14.25" customHeight="1" x14ac:dyDescent="0.2">
      <c r="A208" s="1222"/>
      <c r="B208" s="1244"/>
      <c r="C208" s="1203"/>
      <c r="D208" s="7">
        <v>43525</v>
      </c>
      <c r="E208" s="38">
        <v>0.95899999999999996</v>
      </c>
      <c r="F208" s="1245"/>
    </row>
    <row r="209" spans="1:6" ht="14.25" customHeight="1" x14ac:dyDescent="0.2">
      <c r="A209" s="1222"/>
      <c r="B209" s="1244"/>
      <c r="C209" s="1203"/>
      <c r="D209" s="7">
        <v>43556</v>
      </c>
      <c r="E209" s="38">
        <v>0.98599999999999999</v>
      </c>
      <c r="F209" s="1245"/>
    </row>
    <row r="210" spans="1:6" ht="14.25" customHeight="1" x14ac:dyDescent="0.2">
      <c r="A210" s="1222"/>
      <c r="B210" s="1244"/>
      <c r="C210" s="1203"/>
      <c r="D210" s="7">
        <v>43586</v>
      </c>
      <c r="E210" s="38">
        <v>0.95599999999999996</v>
      </c>
      <c r="F210" s="1245"/>
    </row>
  </sheetData>
  <mergeCells count="77">
    <mergeCell ref="A16:A27"/>
    <mergeCell ref="A125:F125"/>
    <mergeCell ref="A1:A2"/>
    <mergeCell ref="B1:B2"/>
    <mergeCell ref="C1:C2"/>
    <mergeCell ref="F1:F2"/>
    <mergeCell ref="A3:F3"/>
    <mergeCell ref="A4:A15"/>
    <mergeCell ref="B4:B15"/>
    <mergeCell ref="C4:C15"/>
    <mergeCell ref="F4:F15"/>
    <mergeCell ref="D1:E2"/>
    <mergeCell ref="B16:B27"/>
    <mergeCell ref="C16:C27"/>
    <mergeCell ref="F16:F27"/>
    <mergeCell ref="A28:A39"/>
    <mergeCell ref="B28:B39"/>
    <mergeCell ref="C28:C39"/>
    <mergeCell ref="F28:F39"/>
    <mergeCell ref="A40:A51"/>
    <mergeCell ref="B40:B51"/>
    <mergeCell ref="C40:C51"/>
    <mergeCell ref="F40:F51"/>
    <mergeCell ref="A52:A63"/>
    <mergeCell ref="B52:B63"/>
    <mergeCell ref="C52:C63"/>
    <mergeCell ref="F52:F63"/>
    <mergeCell ref="A64:A75"/>
    <mergeCell ref="B64:B75"/>
    <mergeCell ref="C64:C75"/>
    <mergeCell ref="F64:F75"/>
    <mergeCell ref="F77:F88"/>
    <mergeCell ref="A89:A100"/>
    <mergeCell ref="B89:B100"/>
    <mergeCell ref="C89:C100"/>
    <mergeCell ref="F89:F100"/>
    <mergeCell ref="A76:F76"/>
    <mergeCell ref="A126:A137"/>
    <mergeCell ref="B126:B137"/>
    <mergeCell ref="C126:C137"/>
    <mergeCell ref="F126:F137"/>
    <mergeCell ref="A101:A112"/>
    <mergeCell ref="B101:B112"/>
    <mergeCell ref="C101:C112"/>
    <mergeCell ref="F101:F112"/>
    <mergeCell ref="A113:A124"/>
    <mergeCell ref="B113:B124"/>
    <mergeCell ref="C113:C124"/>
    <mergeCell ref="F113:F124"/>
    <mergeCell ref="A77:A88"/>
    <mergeCell ref="B77:B88"/>
    <mergeCell ref="C77:C88"/>
    <mergeCell ref="A138:A149"/>
    <mergeCell ref="B138:B149"/>
    <mergeCell ref="C138:C149"/>
    <mergeCell ref="F138:F149"/>
    <mergeCell ref="A150:A161"/>
    <mergeCell ref="B150:B161"/>
    <mergeCell ref="C150:C161"/>
    <mergeCell ref="F150:F161"/>
    <mergeCell ref="A162:A173"/>
    <mergeCell ref="B162:B173"/>
    <mergeCell ref="C162:C173"/>
    <mergeCell ref="F162:F173"/>
    <mergeCell ref="A174:A185"/>
    <mergeCell ref="B174:B185"/>
    <mergeCell ref="C174:C185"/>
    <mergeCell ref="F174:F185"/>
    <mergeCell ref="A199:A210"/>
    <mergeCell ref="B199:B210"/>
    <mergeCell ref="C199:C210"/>
    <mergeCell ref="F199:F210"/>
    <mergeCell ref="A186:F186"/>
    <mergeCell ref="B187:B198"/>
    <mergeCell ref="A187:A198"/>
    <mergeCell ref="C187:C198"/>
    <mergeCell ref="F187:F198"/>
  </mergeCells>
  <hyperlinks>
    <hyperlink ref="A77:A88" location="Data!EF1" display="Data!EF1"/>
    <hyperlink ref="A89:A100" location="Data!EF1" display="5.2.1"/>
    <hyperlink ref="A101:A112" location="Data!EF1" display="5.2.2"/>
    <hyperlink ref="A113:A124" location="'Bed Occupancy &amp; Waiting Lists'!EF1" display="5.2.3"/>
    <hyperlink ref="A126:A137" location="Data!ER1" display="Data!ER1"/>
    <hyperlink ref="A138:A149" location="Data!ER1" display="5.3.1"/>
    <hyperlink ref="A150:A161" location="Data!ER1" display="5.3.2"/>
    <hyperlink ref="A162:A173" location="'Bed Occupancy &amp; Waiting Lists'!ER1" display="5.3.3"/>
    <hyperlink ref="A174:A185" location="Data!ER1" display="5.3.4"/>
    <hyperlink ref="A187:A198" location="Data!FM1" display="Data!FM1"/>
  </hyperlinks>
  <pageMargins left="0.70866141732283472" right="0.70866141732283472" top="0.74803149606299213" bottom="0.74803149606299213" header="0.31496062992125984" footer="0.31496062992125984"/>
  <pageSetup paperSize="9" scale="57" fitToHeight="5" orientation="landscape" r:id="rId1"/>
  <headerFooter>
    <oddHeader>&amp;L&amp;"Arial,Bold"Bed Occupancy &amp; Waiting Lists&amp;R&amp;"Arial,Bold"Corporate Balance Scorecard 2018-19</oddHeader>
  </headerFooter>
  <rowBreaks count="3" manualBreakCount="3">
    <brk id="51" max="5" man="1"/>
    <brk id="100" max="5" man="1"/>
    <brk id="14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139"/>
  <sheetViews>
    <sheetView topLeftCell="A35" zoomScale="80" zoomScaleNormal="80" zoomScaleSheetLayoutView="70" workbookViewId="0">
      <selection activeCell="I57" sqref="I57"/>
    </sheetView>
  </sheetViews>
  <sheetFormatPr defaultRowHeight="12.75" x14ac:dyDescent="0.2"/>
  <cols>
    <col min="1" max="1" width="5.5703125" customWidth="1"/>
    <col min="2" max="2" width="17.140625" style="4" customWidth="1"/>
    <col min="3" max="3" width="134.42578125" customWidth="1"/>
    <col min="4" max="4" width="7.85546875" customWidth="1"/>
    <col min="6" max="6" width="25" customWidth="1"/>
    <col min="7" max="7" width="0" hidden="1" customWidth="1"/>
    <col min="8" max="8" width="3.85546875" customWidth="1"/>
    <col min="9" max="9" width="26.7109375" customWidth="1"/>
  </cols>
  <sheetData>
    <row r="1" spans="1:9" x14ac:dyDescent="0.2">
      <c r="A1" s="1306" t="s">
        <v>3</v>
      </c>
      <c r="B1" s="1308" t="s">
        <v>33</v>
      </c>
      <c r="C1" s="1310" t="s">
        <v>32</v>
      </c>
      <c r="D1" s="1309" t="s">
        <v>42</v>
      </c>
      <c r="E1" s="1309"/>
      <c r="F1" s="1304" t="s">
        <v>31</v>
      </c>
    </row>
    <row r="2" spans="1:9" ht="22.5" customHeight="1" x14ac:dyDescent="0.2">
      <c r="A2" s="1307"/>
      <c r="B2" s="1309"/>
      <c r="C2" s="1311"/>
      <c r="D2" s="1309"/>
      <c r="E2" s="1309"/>
      <c r="F2" s="1305"/>
    </row>
    <row r="3" spans="1:9" ht="22.5" customHeight="1" x14ac:dyDescent="0.2">
      <c r="A3" s="1312" t="s">
        <v>34</v>
      </c>
      <c r="B3" s="1313"/>
      <c r="C3" s="1313"/>
      <c r="D3" s="1313"/>
      <c r="E3" s="1313"/>
      <c r="F3" s="1314"/>
    </row>
    <row r="4" spans="1:9" ht="41.25" customHeight="1" x14ac:dyDescent="0.2">
      <c r="A4" s="1291" t="s">
        <v>260</v>
      </c>
      <c r="B4" s="1292"/>
      <c r="C4" s="1292"/>
      <c r="D4" s="1292"/>
      <c r="E4" s="1292"/>
      <c r="F4" s="1292"/>
    </row>
    <row r="5" spans="1:9" ht="18" customHeight="1" x14ac:dyDescent="0.2">
      <c r="A5" s="1293">
        <v>7.1</v>
      </c>
      <c r="B5" s="1199" t="s">
        <v>414</v>
      </c>
      <c r="C5" s="1290"/>
      <c r="D5" s="11">
        <v>43252</v>
      </c>
      <c r="E5" s="66">
        <v>0.60399999999999998</v>
      </c>
      <c r="F5" s="1294" t="s">
        <v>391</v>
      </c>
      <c r="G5" t="s">
        <v>256</v>
      </c>
      <c r="I5" t="s">
        <v>270</v>
      </c>
    </row>
    <row r="6" spans="1:9" ht="18" customHeight="1" x14ac:dyDescent="0.2">
      <c r="A6" s="1293"/>
      <c r="B6" s="1199"/>
      <c r="C6" s="1290"/>
      <c r="D6" s="11">
        <v>43282</v>
      </c>
      <c r="E6" s="66">
        <v>0.53400000000000003</v>
      </c>
      <c r="F6" s="1295"/>
      <c r="I6" t="s">
        <v>271</v>
      </c>
    </row>
    <row r="7" spans="1:9" ht="18" customHeight="1" x14ac:dyDescent="0.2">
      <c r="A7" s="1293"/>
      <c r="B7" s="1199"/>
      <c r="C7" s="1290"/>
      <c r="D7" s="11">
        <v>43313</v>
      </c>
      <c r="E7" s="66">
        <v>0.51700000000000002</v>
      </c>
      <c r="F7" s="1295"/>
    </row>
    <row r="8" spans="1:9" ht="18" customHeight="1" x14ac:dyDescent="0.2">
      <c r="A8" s="1293"/>
      <c r="B8" s="1199"/>
      <c r="C8" s="1290"/>
      <c r="D8" s="11">
        <v>43344</v>
      </c>
      <c r="E8" s="66">
        <v>0.55000000000000004</v>
      </c>
      <c r="F8" s="1295"/>
    </row>
    <row r="9" spans="1:9" ht="18" customHeight="1" x14ac:dyDescent="0.2">
      <c r="A9" s="1293"/>
      <c r="B9" s="1199"/>
      <c r="C9" s="1290"/>
      <c r="D9" s="11">
        <v>43374</v>
      </c>
      <c r="E9" s="66">
        <v>0.56200000000000006</v>
      </c>
      <c r="F9" s="1295"/>
    </row>
    <row r="10" spans="1:9" ht="18" customHeight="1" x14ac:dyDescent="0.2">
      <c r="A10" s="1293"/>
      <c r="B10" s="1199"/>
      <c r="C10" s="1290"/>
      <c r="D10" s="11">
        <v>43405</v>
      </c>
      <c r="E10" s="66">
        <v>0.56999999999999995</v>
      </c>
      <c r="F10" s="1295"/>
    </row>
    <row r="11" spans="1:9" ht="18" customHeight="1" x14ac:dyDescent="0.2">
      <c r="A11" s="1293"/>
      <c r="B11" s="1199"/>
      <c r="C11" s="1290"/>
      <c r="D11" s="11">
        <v>43435</v>
      </c>
      <c r="E11" s="66">
        <v>0.52700000000000002</v>
      </c>
      <c r="F11" s="1295"/>
    </row>
    <row r="12" spans="1:9" ht="18" customHeight="1" x14ac:dyDescent="0.2">
      <c r="A12" s="1293"/>
      <c r="B12" s="1199"/>
      <c r="C12" s="1290"/>
      <c r="D12" s="11">
        <v>43466</v>
      </c>
      <c r="E12" s="66">
        <v>0.502</v>
      </c>
      <c r="F12" s="1295"/>
    </row>
    <row r="13" spans="1:9" ht="18" customHeight="1" x14ac:dyDescent="0.2">
      <c r="A13" s="1293"/>
      <c r="B13" s="1199"/>
      <c r="C13" s="1290"/>
      <c r="D13" s="11">
        <v>43497</v>
      </c>
      <c r="E13" s="66">
        <v>0.53</v>
      </c>
      <c r="F13" s="1295"/>
    </row>
    <row r="14" spans="1:9" ht="18" customHeight="1" x14ac:dyDescent="0.2">
      <c r="A14" s="1293"/>
      <c r="B14" s="1199"/>
      <c r="C14" s="1290"/>
      <c r="D14" s="11">
        <v>43525</v>
      </c>
      <c r="E14" s="66">
        <v>0.56100000000000005</v>
      </c>
      <c r="F14" s="1295"/>
    </row>
    <row r="15" spans="1:9" ht="18" customHeight="1" x14ac:dyDescent="0.2">
      <c r="A15" s="1293"/>
      <c r="B15" s="1199"/>
      <c r="C15" s="1290"/>
      <c r="D15" s="11">
        <v>43556</v>
      </c>
      <c r="E15" s="66">
        <v>0.59399999999999997</v>
      </c>
      <c r="F15" s="1295"/>
    </row>
    <row r="16" spans="1:9" ht="18" customHeight="1" x14ac:dyDescent="0.2">
      <c r="A16" s="1293"/>
      <c r="B16" s="1199"/>
      <c r="C16" s="1290"/>
      <c r="D16" s="11">
        <v>43586</v>
      </c>
      <c r="E16" s="66">
        <v>0.54400000000000004</v>
      </c>
      <c r="F16" s="1296"/>
    </row>
    <row r="17" spans="1:9" ht="18" customHeight="1" x14ac:dyDescent="0.2">
      <c r="A17" s="1297">
        <v>7.2</v>
      </c>
      <c r="B17" s="1199" t="s">
        <v>413</v>
      </c>
      <c r="C17" s="1290"/>
      <c r="D17" s="11">
        <v>43252</v>
      </c>
      <c r="E17" s="66">
        <v>0.20799999999999999</v>
      </c>
      <c r="F17" s="1294" t="s">
        <v>392</v>
      </c>
      <c r="G17" t="s">
        <v>256</v>
      </c>
    </row>
    <row r="18" spans="1:9" ht="18" customHeight="1" x14ac:dyDescent="0.2">
      <c r="A18" s="1297"/>
      <c r="B18" s="1199"/>
      <c r="C18" s="1290"/>
      <c r="D18" s="11">
        <v>43282</v>
      </c>
      <c r="E18" s="66">
        <v>0.185</v>
      </c>
      <c r="F18" s="1295"/>
    </row>
    <row r="19" spans="1:9" ht="18" customHeight="1" x14ac:dyDescent="0.2">
      <c r="A19" s="1297"/>
      <c r="B19" s="1199"/>
      <c r="C19" s="1290"/>
      <c r="D19" s="11">
        <v>43313</v>
      </c>
      <c r="E19" s="66">
        <v>0.25700000000000001</v>
      </c>
      <c r="F19" s="1295"/>
    </row>
    <row r="20" spans="1:9" ht="18" customHeight="1" x14ac:dyDescent="0.2">
      <c r="A20" s="1297"/>
      <c r="B20" s="1199"/>
      <c r="C20" s="1290"/>
      <c r="D20" s="11">
        <v>43344</v>
      </c>
      <c r="E20" s="66">
        <v>0.28899999999999998</v>
      </c>
      <c r="F20" s="1295"/>
    </row>
    <row r="21" spans="1:9" ht="18" customHeight="1" x14ac:dyDescent="0.2">
      <c r="A21" s="1297"/>
      <c r="B21" s="1199"/>
      <c r="C21" s="1290"/>
      <c r="D21" s="11">
        <v>43374</v>
      </c>
      <c r="E21" s="66">
        <v>0.24199999999999999</v>
      </c>
      <c r="F21" s="1295"/>
    </row>
    <row r="22" spans="1:9" ht="18" customHeight="1" x14ac:dyDescent="0.2">
      <c r="A22" s="1297"/>
      <c r="B22" s="1199"/>
      <c r="C22" s="1290"/>
      <c r="D22" s="11">
        <v>43405</v>
      </c>
      <c r="E22" s="66">
        <v>0.22</v>
      </c>
      <c r="F22" s="1295"/>
    </row>
    <row r="23" spans="1:9" ht="18" customHeight="1" x14ac:dyDescent="0.2">
      <c r="A23" s="1297"/>
      <c r="B23" s="1199"/>
      <c r="C23" s="1290"/>
      <c r="D23" s="11">
        <v>43435</v>
      </c>
      <c r="E23" s="66">
        <v>9.4E-2</v>
      </c>
      <c r="F23" s="1295"/>
    </row>
    <row r="24" spans="1:9" ht="18" customHeight="1" x14ac:dyDescent="0.2">
      <c r="A24" s="1297"/>
      <c r="B24" s="1199"/>
      <c r="C24" s="1290"/>
      <c r="D24" s="11">
        <v>43466</v>
      </c>
      <c r="E24" s="66">
        <v>0.26700000000000002</v>
      </c>
      <c r="F24" s="1295"/>
    </row>
    <row r="25" spans="1:9" ht="18" customHeight="1" x14ac:dyDescent="0.2">
      <c r="A25" s="1297"/>
      <c r="B25" s="1199"/>
      <c r="C25" s="1290"/>
      <c r="D25" s="11">
        <v>43497</v>
      </c>
      <c r="E25" s="66">
        <v>0.23300000000000001</v>
      </c>
      <c r="F25" s="1295"/>
    </row>
    <row r="26" spans="1:9" ht="18" customHeight="1" x14ac:dyDescent="0.2">
      <c r="A26" s="1297"/>
      <c r="B26" s="1199"/>
      <c r="C26" s="1290"/>
      <c r="D26" s="11">
        <v>43525</v>
      </c>
      <c r="E26" s="66">
        <v>0.22500000000000001</v>
      </c>
      <c r="F26" s="1295"/>
    </row>
    <row r="27" spans="1:9" ht="18" customHeight="1" x14ac:dyDescent="0.2">
      <c r="A27" s="1297"/>
      <c r="B27" s="1199"/>
      <c r="C27" s="1290"/>
      <c r="D27" s="11">
        <v>43556</v>
      </c>
      <c r="E27" s="66">
        <v>0.26400000000000001</v>
      </c>
      <c r="F27" s="1295"/>
    </row>
    <row r="28" spans="1:9" ht="18" customHeight="1" x14ac:dyDescent="0.2">
      <c r="A28" s="1297"/>
      <c r="B28" s="1199"/>
      <c r="C28" s="1290"/>
      <c r="D28" s="11">
        <v>43586</v>
      </c>
      <c r="E28" s="66">
        <v>0.23300000000000001</v>
      </c>
      <c r="F28" s="1296"/>
    </row>
    <row r="29" spans="1:9" ht="18" customHeight="1" x14ac:dyDescent="0.2">
      <c r="A29" s="1297">
        <v>7.3</v>
      </c>
      <c r="B29" s="1199" t="s">
        <v>412</v>
      </c>
      <c r="C29" s="1290"/>
      <c r="D29" s="11">
        <v>43252</v>
      </c>
      <c r="E29" s="66">
        <v>5.8000000000000003E-2</v>
      </c>
      <c r="F29" s="1298" t="s">
        <v>393</v>
      </c>
      <c r="G29" t="s">
        <v>256</v>
      </c>
      <c r="I29" s="57" t="s">
        <v>296</v>
      </c>
    </row>
    <row r="30" spans="1:9" ht="18" customHeight="1" x14ac:dyDescent="0.2">
      <c r="A30" s="1297"/>
      <c r="B30" s="1199"/>
      <c r="C30" s="1290"/>
      <c r="D30" s="9">
        <v>43282</v>
      </c>
      <c r="E30" s="55">
        <v>8.2000000000000003E-2</v>
      </c>
      <c r="F30" s="1299"/>
      <c r="I30" t="s">
        <v>394</v>
      </c>
    </row>
    <row r="31" spans="1:9" ht="18" customHeight="1" x14ac:dyDescent="0.2">
      <c r="A31" s="1297"/>
      <c r="B31" s="1199"/>
      <c r="C31" s="1290"/>
      <c r="D31" s="9">
        <v>43313</v>
      </c>
      <c r="E31" s="55">
        <v>0.11799999999999999</v>
      </c>
      <c r="F31" s="1299"/>
    </row>
    <row r="32" spans="1:9" ht="18" customHeight="1" x14ac:dyDescent="0.2">
      <c r="A32" s="1297"/>
      <c r="B32" s="1199"/>
      <c r="C32" s="1290"/>
      <c r="D32" s="11">
        <v>43344</v>
      </c>
      <c r="E32" s="66">
        <v>6.4000000000000001E-2</v>
      </c>
      <c r="F32" s="1299"/>
    </row>
    <row r="33" spans="1:9" ht="18" customHeight="1" x14ac:dyDescent="0.2">
      <c r="A33" s="1297"/>
      <c r="B33" s="1199"/>
      <c r="C33" s="1290"/>
      <c r="D33" s="11">
        <v>43374</v>
      </c>
      <c r="E33" s="66">
        <v>5.8999999999999997E-2</v>
      </c>
      <c r="F33" s="1299"/>
    </row>
    <row r="34" spans="1:9" ht="18" customHeight="1" x14ac:dyDescent="0.2">
      <c r="A34" s="1297"/>
      <c r="B34" s="1199"/>
      <c r="C34" s="1290"/>
      <c r="D34" s="11">
        <v>43405</v>
      </c>
      <c r="E34" s="66">
        <v>8.1000000000000003E-2</v>
      </c>
      <c r="F34" s="1299"/>
    </row>
    <row r="35" spans="1:9" ht="18" customHeight="1" x14ac:dyDescent="0.2">
      <c r="A35" s="1297"/>
      <c r="B35" s="1199"/>
      <c r="C35" s="1290"/>
      <c r="D35" s="11">
        <v>43435</v>
      </c>
      <c r="E35" s="66">
        <v>8.3000000000000004E-2</v>
      </c>
      <c r="F35" s="1299"/>
    </row>
    <row r="36" spans="1:9" ht="18" customHeight="1" x14ac:dyDescent="0.2">
      <c r="A36" s="1297"/>
      <c r="B36" s="1199"/>
      <c r="C36" s="1290"/>
      <c r="D36" s="11">
        <v>43466</v>
      </c>
      <c r="E36" s="66">
        <v>8.8999999999999996E-2</v>
      </c>
      <c r="F36" s="1299"/>
    </row>
    <row r="37" spans="1:9" ht="18" customHeight="1" x14ac:dyDescent="0.2">
      <c r="A37" s="1297"/>
      <c r="B37" s="1199"/>
      <c r="C37" s="1290"/>
      <c r="D37" s="11">
        <v>43497</v>
      </c>
      <c r="E37" s="66">
        <v>0.13200000000000001</v>
      </c>
      <c r="F37" s="1299"/>
    </row>
    <row r="38" spans="1:9" ht="18" customHeight="1" x14ac:dyDescent="0.2">
      <c r="A38" s="1297"/>
      <c r="B38" s="1199"/>
      <c r="C38" s="1290"/>
      <c r="D38" s="9">
        <v>43525</v>
      </c>
      <c r="E38" s="55">
        <v>0.159</v>
      </c>
      <c r="F38" s="1299"/>
    </row>
    <row r="39" spans="1:9" ht="18" customHeight="1" x14ac:dyDescent="0.2">
      <c r="A39" s="1297"/>
      <c r="B39" s="1199"/>
      <c r="C39" s="1290"/>
      <c r="D39" s="11">
        <v>43556</v>
      </c>
      <c r="E39" s="66">
        <v>8.6999999999999994E-2</v>
      </c>
      <c r="F39" s="1299"/>
    </row>
    <row r="40" spans="1:9" ht="18" customHeight="1" x14ac:dyDescent="0.2">
      <c r="A40" s="1297"/>
      <c r="B40" s="1199"/>
      <c r="C40" s="1290"/>
      <c r="D40" s="11">
        <v>43586</v>
      </c>
      <c r="E40" s="66">
        <v>7.5999999999999998E-2</v>
      </c>
      <c r="F40" s="1300"/>
    </row>
    <row r="41" spans="1:9" ht="18" customHeight="1" x14ac:dyDescent="0.2">
      <c r="A41" s="1301" t="s">
        <v>258</v>
      </c>
      <c r="B41" s="1302"/>
      <c r="C41" s="1302"/>
      <c r="D41" s="1302"/>
      <c r="E41" s="1302"/>
      <c r="F41" s="1303"/>
    </row>
    <row r="42" spans="1:9" ht="36.75" customHeight="1" x14ac:dyDescent="0.2">
      <c r="A42" s="1291" t="s">
        <v>259</v>
      </c>
      <c r="B42" s="1292"/>
      <c r="C42" s="1292"/>
      <c r="D42" s="1292"/>
      <c r="E42" s="1292"/>
      <c r="F42" s="1292"/>
    </row>
    <row r="43" spans="1:9" ht="18" customHeight="1" x14ac:dyDescent="0.2">
      <c r="A43" s="1285">
        <v>8.1</v>
      </c>
      <c r="B43" s="1286" t="s">
        <v>408</v>
      </c>
      <c r="C43" s="1290"/>
      <c r="D43" s="26">
        <v>43252</v>
      </c>
      <c r="E43" s="27">
        <v>0.1</v>
      </c>
      <c r="F43" s="1210" t="s">
        <v>395</v>
      </c>
      <c r="G43" t="s">
        <v>256</v>
      </c>
      <c r="I43" t="s">
        <v>265</v>
      </c>
    </row>
    <row r="44" spans="1:9" ht="18" customHeight="1" x14ac:dyDescent="0.2">
      <c r="A44" s="1285"/>
      <c r="B44" s="1286"/>
      <c r="C44" s="1290"/>
      <c r="D44" s="26">
        <v>43282</v>
      </c>
      <c r="E44" s="27">
        <v>0.121</v>
      </c>
      <c r="F44" s="1210"/>
      <c r="I44" t="s">
        <v>266</v>
      </c>
    </row>
    <row r="45" spans="1:9" ht="18" customHeight="1" x14ac:dyDescent="0.2">
      <c r="A45" s="1285"/>
      <c r="B45" s="1286"/>
      <c r="C45" s="1290"/>
      <c r="D45" s="28">
        <v>43313</v>
      </c>
      <c r="E45" s="29">
        <v>0.13100000000000001</v>
      </c>
      <c r="F45" s="1210"/>
      <c r="I45" t="s">
        <v>267</v>
      </c>
    </row>
    <row r="46" spans="1:9" ht="18" customHeight="1" x14ac:dyDescent="0.2">
      <c r="A46" s="1285"/>
      <c r="B46" s="1286"/>
      <c r="C46" s="1290"/>
      <c r="D46" s="26">
        <v>43344</v>
      </c>
      <c r="E46" s="27">
        <v>0.115</v>
      </c>
      <c r="F46" s="1210"/>
      <c r="I46" t="s">
        <v>268</v>
      </c>
    </row>
    <row r="47" spans="1:9" ht="18" customHeight="1" x14ac:dyDescent="0.2">
      <c r="A47" s="1285"/>
      <c r="B47" s="1286"/>
      <c r="C47" s="1290"/>
      <c r="D47" s="28">
        <v>43374</v>
      </c>
      <c r="E47" s="29">
        <v>0.11799999999999999</v>
      </c>
      <c r="F47" s="1210"/>
      <c r="I47" s="57" t="s">
        <v>299</v>
      </c>
    </row>
    <row r="48" spans="1:9" ht="18" customHeight="1" x14ac:dyDescent="0.2">
      <c r="A48" s="1285"/>
      <c r="B48" s="1286"/>
      <c r="C48" s="1290"/>
      <c r="D48" s="28">
        <v>43405</v>
      </c>
      <c r="E48" s="29">
        <v>0.17299999999999999</v>
      </c>
      <c r="F48" s="1210"/>
      <c r="I48" t="s">
        <v>269</v>
      </c>
    </row>
    <row r="49" spans="1:7" ht="18" customHeight="1" x14ac:dyDescent="0.2">
      <c r="A49" s="1285"/>
      <c r="B49" s="1286"/>
      <c r="C49" s="1290"/>
      <c r="D49" s="28">
        <v>43435</v>
      </c>
      <c r="E49" s="29">
        <v>0.19</v>
      </c>
      <c r="F49" s="1210"/>
    </row>
    <row r="50" spans="1:7" ht="18" customHeight="1" x14ac:dyDescent="0.2">
      <c r="A50" s="1285"/>
      <c r="B50" s="1286"/>
      <c r="C50" s="1290"/>
      <c r="D50" s="28">
        <v>43466</v>
      </c>
      <c r="E50" s="29">
        <v>0.14099999999999999</v>
      </c>
      <c r="F50" s="1210"/>
    </row>
    <row r="51" spans="1:7" ht="18" customHeight="1" x14ac:dyDescent="0.2">
      <c r="A51" s="1285"/>
      <c r="B51" s="1286"/>
      <c r="C51" s="1290"/>
      <c r="D51" s="28">
        <v>43497</v>
      </c>
      <c r="E51" s="29">
        <v>0.189</v>
      </c>
      <c r="F51" s="1210"/>
    </row>
    <row r="52" spans="1:7" ht="18" customHeight="1" x14ac:dyDescent="0.2">
      <c r="A52" s="1285"/>
      <c r="B52" s="1286"/>
      <c r="C52" s="1290"/>
      <c r="D52" s="28">
        <v>43525</v>
      </c>
      <c r="E52" s="29">
        <v>0.108</v>
      </c>
      <c r="F52" s="1210"/>
    </row>
    <row r="53" spans="1:7" ht="18" customHeight="1" x14ac:dyDescent="0.2">
      <c r="A53" s="1285"/>
      <c r="B53" s="1286"/>
      <c r="C53" s="1290"/>
      <c r="D53" s="26">
        <v>43556</v>
      </c>
      <c r="E53" s="27">
        <v>0.113</v>
      </c>
      <c r="F53" s="1210"/>
    </row>
    <row r="54" spans="1:7" ht="18" customHeight="1" x14ac:dyDescent="0.2">
      <c r="A54" s="1285"/>
      <c r="B54" s="1286"/>
      <c r="C54" s="1290"/>
      <c r="D54" s="28">
        <v>43586</v>
      </c>
      <c r="E54" s="29">
        <v>0.121</v>
      </c>
      <c r="F54" s="1210"/>
    </row>
    <row r="55" spans="1:7" ht="18" customHeight="1" x14ac:dyDescent="0.2">
      <c r="A55" s="1285">
        <v>8.1999999999999993</v>
      </c>
      <c r="B55" s="1286" t="s">
        <v>407</v>
      </c>
      <c r="C55" s="1203"/>
      <c r="D55" s="26">
        <v>43252</v>
      </c>
      <c r="E55" s="27">
        <v>3.5999999999999997E-2</v>
      </c>
      <c r="F55" s="1210" t="s">
        <v>423</v>
      </c>
      <c r="G55" t="s">
        <v>256</v>
      </c>
    </row>
    <row r="56" spans="1:7" ht="18" customHeight="1" x14ac:dyDescent="0.2">
      <c r="A56" s="1285"/>
      <c r="B56" s="1286"/>
      <c r="C56" s="1203"/>
      <c r="D56" s="26">
        <v>43282</v>
      </c>
      <c r="E56" s="27">
        <v>7.4999999999999997E-2</v>
      </c>
      <c r="F56" s="1210"/>
    </row>
    <row r="57" spans="1:7" ht="18" customHeight="1" x14ac:dyDescent="0.2">
      <c r="A57" s="1285"/>
      <c r="B57" s="1286"/>
      <c r="C57" s="1203"/>
      <c r="D57" s="26">
        <v>43313</v>
      </c>
      <c r="E57" s="27">
        <v>2.7E-2</v>
      </c>
      <c r="F57" s="1210"/>
    </row>
    <row r="58" spans="1:7" ht="18" customHeight="1" x14ac:dyDescent="0.2">
      <c r="A58" s="1285"/>
      <c r="B58" s="1286"/>
      <c r="C58" s="1203"/>
      <c r="D58" s="26">
        <v>43344</v>
      </c>
      <c r="E58" s="27">
        <v>2.9000000000000001E-2</v>
      </c>
      <c r="F58" s="1210"/>
    </row>
    <row r="59" spans="1:7" ht="18" customHeight="1" x14ac:dyDescent="0.2">
      <c r="A59" s="1285"/>
      <c r="B59" s="1286"/>
      <c r="C59" s="1203"/>
      <c r="D59" s="26">
        <v>43374</v>
      </c>
      <c r="E59" s="27">
        <v>5.1999999999999998E-2</v>
      </c>
      <c r="F59" s="1210"/>
    </row>
    <row r="60" spans="1:7" ht="18" customHeight="1" x14ac:dyDescent="0.2">
      <c r="A60" s="1285"/>
      <c r="B60" s="1286"/>
      <c r="C60" s="1203"/>
      <c r="D60" s="26">
        <v>43405</v>
      </c>
      <c r="E60" s="27">
        <v>4.2000000000000003E-2</v>
      </c>
      <c r="F60" s="1210"/>
    </row>
    <row r="61" spans="1:7" ht="18" customHeight="1" x14ac:dyDescent="0.2">
      <c r="A61" s="1285"/>
      <c r="B61" s="1286"/>
      <c r="C61" s="1203"/>
      <c r="D61" s="26">
        <v>43435</v>
      </c>
      <c r="E61" s="27">
        <v>0.06</v>
      </c>
      <c r="F61" s="1210"/>
    </row>
    <row r="62" spans="1:7" ht="18" customHeight="1" x14ac:dyDescent="0.2">
      <c r="A62" s="1285"/>
      <c r="B62" s="1286"/>
      <c r="C62" s="1203"/>
      <c r="D62" s="28">
        <v>43466</v>
      </c>
      <c r="E62" s="29">
        <v>0.13700000000000001</v>
      </c>
      <c r="F62" s="1210"/>
    </row>
    <row r="63" spans="1:7" ht="18" customHeight="1" x14ac:dyDescent="0.2">
      <c r="A63" s="1285"/>
      <c r="B63" s="1286"/>
      <c r="C63" s="1203"/>
      <c r="D63" s="26">
        <v>43497</v>
      </c>
      <c r="E63" s="27">
        <v>5.1999999999999998E-2</v>
      </c>
      <c r="F63" s="1210"/>
    </row>
    <row r="64" spans="1:7" ht="18" customHeight="1" x14ac:dyDescent="0.2">
      <c r="A64" s="1285"/>
      <c r="B64" s="1286"/>
      <c r="C64" s="1203"/>
      <c r="D64" s="28">
        <v>43525</v>
      </c>
      <c r="E64" s="29">
        <v>8.5999999999999993E-2</v>
      </c>
      <c r="F64" s="1210"/>
    </row>
    <row r="65" spans="1:7" ht="18" customHeight="1" x14ac:dyDescent="0.2">
      <c r="A65" s="1285"/>
      <c r="B65" s="1286"/>
      <c r="C65" s="1203"/>
      <c r="D65" s="28">
        <v>43556</v>
      </c>
      <c r="E65" s="29">
        <v>0.09</v>
      </c>
      <c r="F65" s="1210"/>
    </row>
    <row r="66" spans="1:7" ht="18" customHeight="1" x14ac:dyDescent="0.2">
      <c r="A66" s="1285"/>
      <c r="B66" s="1286"/>
      <c r="C66" s="1203"/>
      <c r="D66" s="28">
        <v>43586</v>
      </c>
      <c r="E66" s="29">
        <v>5.7000000000000002E-2</v>
      </c>
      <c r="F66" s="1210"/>
    </row>
    <row r="67" spans="1:7" ht="18" customHeight="1" x14ac:dyDescent="0.2">
      <c r="A67" s="1285">
        <v>8.3000000000000007</v>
      </c>
      <c r="B67" s="1286" t="s">
        <v>406</v>
      </c>
      <c r="C67" s="1203"/>
      <c r="D67" s="26">
        <v>43252</v>
      </c>
      <c r="E67" s="27">
        <v>1.4E-2</v>
      </c>
      <c r="F67" s="1282" t="s">
        <v>396</v>
      </c>
      <c r="G67" t="s">
        <v>256</v>
      </c>
    </row>
    <row r="68" spans="1:7" ht="18" customHeight="1" x14ac:dyDescent="0.2">
      <c r="A68" s="1285"/>
      <c r="B68" s="1286"/>
      <c r="C68" s="1203"/>
      <c r="D68" s="26">
        <v>43282</v>
      </c>
      <c r="E68" s="27">
        <v>1.7999999999999999E-2</v>
      </c>
      <c r="F68" s="1288"/>
    </row>
    <row r="69" spans="1:7" ht="18" customHeight="1" x14ac:dyDescent="0.2">
      <c r="A69" s="1285"/>
      <c r="B69" s="1286"/>
      <c r="C69" s="1203"/>
      <c r="D69" s="28">
        <v>43313</v>
      </c>
      <c r="E69" s="29">
        <v>5.1999999999999998E-2</v>
      </c>
      <c r="F69" s="1288"/>
    </row>
    <row r="70" spans="1:7" ht="18" customHeight="1" x14ac:dyDescent="0.2">
      <c r="A70" s="1285"/>
      <c r="B70" s="1286"/>
      <c r="C70" s="1203"/>
      <c r="D70" s="28">
        <v>43344</v>
      </c>
      <c r="E70" s="29">
        <v>5.6000000000000001E-2</v>
      </c>
      <c r="F70" s="1288"/>
    </row>
    <row r="71" spans="1:7" ht="18" customHeight="1" x14ac:dyDescent="0.2">
      <c r="A71" s="1285"/>
      <c r="B71" s="1286"/>
      <c r="C71" s="1203"/>
      <c r="D71" s="28">
        <v>43374</v>
      </c>
      <c r="E71" s="29">
        <v>6.5000000000000002E-2</v>
      </c>
      <c r="F71" s="1288"/>
    </row>
    <row r="72" spans="1:7" ht="18" customHeight="1" x14ac:dyDescent="0.2">
      <c r="A72" s="1285"/>
      <c r="B72" s="1286"/>
      <c r="C72" s="1203"/>
      <c r="D72" s="26">
        <v>43405</v>
      </c>
      <c r="E72" s="27">
        <v>2.5999999999999999E-2</v>
      </c>
      <c r="F72" s="1288"/>
    </row>
    <row r="73" spans="1:7" ht="18" customHeight="1" x14ac:dyDescent="0.2">
      <c r="A73" s="1285"/>
      <c r="B73" s="1286"/>
      <c r="C73" s="1203"/>
      <c r="D73" s="26">
        <v>43435</v>
      </c>
      <c r="E73" s="27">
        <v>0</v>
      </c>
      <c r="F73" s="1288"/>
    </row>
    <row r="74" spans="1:7" ht="18" customHeight="1" x14ac:dyDescent="0.2">
      <c r="A74" s="1285"/>
      <c r="B74" s="1286"/>
      <c r="C74" s="1203"/>
      <c r="D74" s="28">
        <v>43466</v>
      </c>
      <c r="E74" s="29">
        <v>8.8999999999999996E-2</v>
      </c>
      <c r="F74" s="1288"/>
    </row>
    <row r="75" spans="1:7" ht="18" customHeight="1" x14ac:dyDescent="0.2">
      <c r="A75" s="1285"/>
      <c r="B75" s="1286"/>
      <c r="C75" s="1203"/>
      <c r="D75" s="28">
        <v>43497</v>
      </c>
      <c r="E75" s="29">
        <v>4.5999999999999999E-2</v>
      </c>
      <c r="F75" s="1288"/>
    </row>
    <row r="76" spans="1:7" ht="18" customHeight="1" x14ac:dyDescent="0.2">
      <c r="A76" s="1285"/>
      <c r="B76" s="1286"/>
      <c r="C76" s="1203"/>
      <c r="D76" s="28">
        <v>43525</v>
      </c>
      <c r="E76" s="29">
        <v>4.2000000000000003E-2</v>
      </c>
      <c r="F76" s="1288"/>
    </row>
    <row r="77" spans="1:7" ht="18" customHeight="1" x14ac:dyDescent="0.2">
      <c r="A77" s="1285"/>
      <c r="B77" s="1286"/>
      <c r="C77" s="1203"/>
      <c r="D77" s="26">
        <v>43556</v>
      </c>
      <c r="E77" s="27">
        <v>0</v>
      </c>
      <c r="F77" s="1288"/>
    </row>
    <row r="78" spans="1:7" ht="18" customHeight="1" x14ac:dyDescent="0.2">
      <c r="A78" s="1285"/>
      <c r="B78" s="1286"/>
      <c r="C78" s="1203"/>
      <c r="D78" s="26">
        <v>43586</v>
      </c>
      <c r="E78" s="27">
        <v>0</v>
      </c>
      <c r="F78" s="1289"/>
    </row>
    <row r="79" spans="1:7" ht="18" customHeight="1" x14ac:dyDescent="0.2">
      <c r="A79" s="1285">
        <v>8.4</v>
      </c>
      <c r="B79" s="1286" t="s">
        <v>411</v>
      </c>
      <c r="C79" s="1203"/>
      <c r="D79" s="26">
        <v>43252</v>
      </c>
      <c r="E79" s="27">
        <v>7.9000000000000001E-2</v>
      </c>
      <c r="F79" s="1282" t="s">
        <v>424</v>
      </c>
      <c r="G79" t="s">
        <v>256</v>
      </c>
    </row>
    <row r="80" spans="1:7" ht="18" customHeight="1" x14ac:dyDescent="0.2">
      <c r="A80" s="1285"/>
      <c r="B80" s="1286"/>
      <c r="C80" s="1203"/>
      <c r="D80" s="28">
        <v>43282</v>
      </c>
      <c r="E80" s="29">
        <v>0.11600000000000001</v>
      </c>
      <c r="F80" s="1283"/>
    </row>
    <row r="81" spans="1:7" ht="18" customHeight="1" x14ac:dyDescent="0.2">
      <c r="A81" s="1285"/>
      <c r="B81" s="1286"/>
      <c r="C81" s="1203"/>
      <c r="D81" s="26">
        <v>43313</v>
      </c>
      <c r="E81" s="27">
        <v>5.8999999999999997E-2</v>
      </c>
      <c r="F81" s="1283"/>
    </row>
    <row r="82" spans="1:7" ht="18" customHeight="1" x14ac:dyDescent="0.2">
      <c r="A82" s="1285"/>
      <c r="B82" s="1286"/>
      <c r="C82" s="1203"/>
      <c r="D82" s="28">
        <v>43344</v>
      </c>
      <c r="E82" s="29">
        <v>9.4E-2</v>
      </c>
      <c r="F82" s="1283"/>
    </row>
    <row r="83" spans="1:7" ht="18" customHeight="1" x14ac:dyDescent="0.2">
      <c r="A83" s="1285"/>
      <c r="B83" s="1286"/>
      <c r="C83" s="1203"/>
      <c r="D83" s="26">
        <v>43374</v>
      </c>
      <c r="E83" s="27">
        <v>6.2E-2</v>
      </c>
      <c r="F83" s="1283"/>
    </row>
    <row r="84" spans="1:7" ht="18" customHeight="1" x14ac:dyDescent="0.2">
      <c r="A84" s="1285"/>
      <c r="B84" s="1286"/>
      <c r="C84" s="1203"/>
      <c r="D84" s="26">
        <v>43405</v>
      </c>
      <c r="E84" s="27">
        <v>4.8000000000000001E-2</v>
      </c>
      <c r="F84" s="1283"/>
    </row>
    <row r="85" spans="1:7" ht="18" customHeight="1" x14ac:dyDescent="0.2">
      <c r="A85" s="1285"/>
      <c r="B85" s="1286"/>
      <c r="C85" s="1203"/>
      <c r="D85" s="26">
        <v>43435</v>
      </c>
      <c r="E85" s="27">
        <v>0.06</v>
      </c>
      <c r="F85" s="1283"/>
    </row>
    <row r="86" spans="1:7" ht="18" customHeight="1" x14ac:dyDescent="0.2">
      <c r="A86" s="1285"/>
      <c r="B86" s="1286"/>
      <c r="C86" s="1203"/>
      <c r="D86" s="28">
        <v>43466</v>
      </c>
      <c r="E86" s="29">
        <v>8.4000000000000005E-2</v>
      </c>
      <c r="F86" s="1283"/>
    </row>
    <row r="87" spans="1:7" ht="18" customHeight="1" x14ac:dyDescent="0.2">
      <c r="A87" s="1285"/>
      <c r="B87" s="1286"/>
      <c r="C87" s="1203"/>
      <c r="D87" s="26">
        <v>43497</v>
      </c>
      <c r="E87" s="27">
        <v>5.3999999999999999E-2</v>
      </c>
      <c r="F87" s="1283"/>
    </row>
    <row r="88" spans="1:7" ht="18" customHeight="1" x14ac:dyDescent="0.2">
      <c r="A88" s="1285"/>
      <c r="B88" s="1286"/>
      <c r="C88" s="1203"/>
      <c r="D88" s="28">
        <v>43525</v>
      </c>
      <c r="E88" s="29">
        <v>0.06</v>
      </c>
      <c r="F88" s="1283"/>
    </row>
    <row r="89" spans="1:7" ht="18" customHeight="1" x14ac:dyDescent="0.2">
      <c r="A89" s="1285"/>
      <c r="B89" s="1286"/>
      <c r="C89" s="1203"/>
      <c r="D89" s="28">
        <v>43556</v>
      </c>
      <c r="E89" s="29">
        <v>9.7000000000000003E-2</v>
      </c>
      <c r="F89" s="1283"/>
    </row>
    <row r="90" spans="1:7" ht="18" customHeight="1" x14ac:dyDescent="0.2">
      <c r="A90" s="1285"/>
      <c r="B90" s="1286"/>
      <c r="C90" s="1203"/>
      <c r="D90" s="28">
        <v>43586</v>
      </c>
      <c r="E90" s="29">
        <v>7.9000000000000001E-2</v>
      </c>
      <c r="F90" s="1284"/>
    </row>
    <row r="91" spans="1:7" ht="18" customHeight="1" x14ac:dyDescent="0.2">
      <c r="A91" s="1285">
        <v>8.5</v>
      </c>
      <c r="B91" s="1286" t="s">
        <v>410</v>
      </c>
      <c r="C91" s="1203"/>
      <c r="D91" s="26">
        <v>43252</v>
      </c>
      <c r="E91" s="27">
        <v>7.3999999999999996E-2</v>
      </c>
      <c r="F91" s="1282" t="s">
        <v>398</v>
      </c>
      <c r="G91" t="s">
        <v>256</v>
      </c>
    </row>
    <row r="92" spans="1:7" ht="18" customHeight="1" x14ac:dyDescent="0.2">
      <c r="A92" s="1285"/>
      <c r="B92" s="1286"/>
      <c r="C92" s="1203"/>
      <c r="D92" s="28">
        <v>43282</v>
      </c>
      <c r="E92" s="29">
        <v>0.112</v>
      </c>
      <c r="F92" s="1288"/>
    </row>
    <row r="93" spans="1:7" ht="18" customHeight="1" x14ac:dyDescent="0.2">
      <c r="A93" s="1285"/>
      <c r="B93" s="1286"/>
      <c r="C93" s="1203"/>
      <c r="D93" s="28">
        <v>43313</v>
      </c>
      <c r="E93" s="29">
        <v>0.10299999999999999</v>
      </c>
      <c r="F93" s="1288"/>
    </row>
    <row r="94" spans="1:7" ht="18" customHeight="1" x14ac:dyDescent="0.2">
      <c r="A94" s="1285"/>
      <c r="B94" s="1286"/>
      <c r="C94" s="1203"/>
      <c r="D94" s="28">
        <v>43344</v>
      </c>
      <c r="E94" s="29">
        <v>8.1000000000000003E-2</v>
      </c>
      <c r="F94" s="1288"/>
    </row>
    <row r="95" spans="1:7" ht="18" customHeight="1" x14ac:dyDescent="0.2">
      <c r="A95" s="1285"/>
      <c r="B95" s="1286"/>
      <c r="C95" s="1203"/>
      <c r="D95" s="28">
        <v>43374</v>
      </c>
      <c r="E95" s="29">
        <v>0.13600000000000001</v>
      </c>
      <c r="F95" s="1288"/>
    </row>
    <row r="96" spans="1:7" ht="18" customHeight="1" x14ac:dyDescent="0.2">
      <c r="A96" s="1285"/>
      <c r="B96" s="1286"/>
      <c r="C96" s="1203"/>
      <c r="D96" s="28">
        <v>43405</v>
      </c>
      <c r="E96" s="29">
        <v>0.127</v>
      </c>
      <c r="F96" s="1288"/>
    </row>
    <row r="97" spans="1:7" ht="18" customHeight="1" x14ac:dyDescent="0.2">
      <c r="A97" s="1285"/>
      <c r="B97" s="1286"/>
      <c r="C97" s="1203"/>
      <c r="D97" s="26">
        <v>43435</v>
      </c>
      <c r="E97" s="27">
        <v>5.6000000000000001E-2</v>
      </c>
      <c r="F97" s="1288"/>
    </row>
    <row r="98" spans="1:7" ht="18" customHeight="1" x14ac:dyDescent="0.2">
      <c r="A98" s="1285"/>
      <c r="B98" s="1286"/>
      <c r="C98" s="1203"/>
      <c r="D98" s="28">
        <v>43466</v>
      </c>
      <c r="E98" s="29">
        <v>0.06</v>
      </c>
      <c r="F98" s="1288"/>
    </row>
    <row r="99" spans="1:7" ht="18" customHeight="1" x14ac:dyDescent="0.2">
      <c r="A99" s="1285"/>
      <c r="B99" s="1286"/>
      <c r="C99" s="1203"/>
      <c r="D99" s="28">
        <v>43497</v>
      </c>
      <c r="E99" s="29">
        <v>0.14799999999999999</v>
      </c>
      <c r="F99" s="1288"/>
    </row>
    <row r="100" spans="1:7" ht="18" customHeight="1" x14ac:dyDescent="0.2">
      <c r="A100" s="1285"/>
      <c r="B100" s="1286"/>
      <c r="C100" s="1203"/>
      <c r="D100" s="28">
        <v>43525</v>
      </c>
      <c r="E100" s="29">
        <v>9.6000000000000002E-2</v>
      </c>
      <c r="F100" s="1288"/>
    </row>
    <row r="101" spans="1:7" ht="18" customHeight="1" x14ac:dyDescent="0.2">
      <c r="A101" s="1285"/>
      <c r="B101" s="1286"/>
      <c r="C101" s="1203"/>
      <c r="D101" s="28">
        <v>43556</v>
      </c>
      <c r="E101" s="29">
        <v>9.7000000000000003E-2</v>
      </c>
      <c r="F101" s="1288"/>
    </row>
    <row r="102" spans="1:7" ht="18" customHeight="1" x14ac:dyDescent="0.2">
      <c r="A102" s="1285"/>
      <c r="B102" s="1286"/>
      <c r="C102" s="1203"/>
      <c r="D102" s="26">
        <v>43586</v>
      </c>
      <c r="E102" s="27">
        <v>6.7000000000000004E-2</v>
      </c>
      <c r="F102" s="1289"/>
    </row>
    <row r="103" spans="1:7" ht="18" customHeight="1" x14ac:dyDescent="0.2">
      <c r="A103" s="1285">
        <v>8.6</v>
      </c>
      <c r="B103" s="1286" t="s">
        <v>358</v>
      </c>
      <c r="C103" s="1203"/>
      <c r="D103" s="28">
        <v>43252</v>
      </c>
      <c r="E103" s="29">
        <v>5.0999999999999997E-2</v>
      </c>
      <c r="F103" s="1282" t="s">
        <v>399</v>
      </c>
      <c r="G103" t="s">
        <v>256</v>
      </c>
    </row>
    <row r="104" spans="1:7" ht="18" customHeight="1" x14ac:dyDescent="0.2">
      <c r="A104" s="1285"/>
      <c r="B104" s="1286"/>
      <c r="C104" s="1203"/>
      <c r="D104" s="26">
        <v>43282</v>
      </c>
      <c r="E104" s="27">
        <v>2.7E-2</v>
      </c>
      <c r="F104" s="1283"/>
    </row>
    <row r="105" spans="1:7" ht="18" customHeight="1" x14ac:dyDescent="0.2">
      <c r="A105" s="1285"/>
      <c r="B105" s="1286"/>
      <c r="C105" s="1203"/>
      <c r="D105" s="26">
        <v>43313</v>
      </c>
      <c r="E105" s="27">
        <v>2.9000000000000001E-2</v>
      </c>
      <c r="F105" s="1283"/>
    </row>
    <row r="106" spans="1:7" ht="18" customHeight="1" x14ac:dyDescent="0.2">
      <c r="A106" s="1285"/>
      <c r="B106" s="1286"/>
      <c r="C106" s="1203"/>
      <c r="D106" s="28">
        <v>43344</v>
      </c>
      <c r="E106" s="29">
        <v>3.3000000000000002E-2</v>
      </c>
      <c r="F106" s="1283"/>
    </row>
    <row r="107" spans="1:7" ht="18" customHeight="1" x14ac:dyDescent="0.2">
      <c r="A107" s="1285"/>
      <c r="B107" s="1286"/>
      <c r="C107" s="1203"/>
      <c r="D107" s="28">
        <v>43374</v>
      </c>
      <c r="E107" s="29">
        <v>4.8000000000000001E-2</v>
      </c>
      <c r="F107" s="1283"/>
    </row>
    <row r="108" spans="1:7" ht="18" customHeight="1" x14ac:dyDescent="0.2">
      <c r="A108" s="1285"/>
      <c r="B108" s="1286"/>
      <c r="C108" s="1203"/>
      <c r="D108" s="26">
        <v>43405</v>
      </c>
      <c r="E108" s="27">
        <v>2.5999999999999999E-2</v>
      </c>
      <c r="F108" s="1283"/>
    </row>
    <row r="109" spans="1:7" ht="18" customHeight="1" x14ac:dyDescent="0.2">
      <c r="A109" s="1285"/>
      <c r="B109" s="1286"/>
      <c r="C109" s="1203"/>
      <c r="D109" s="28">
        <v>43435</v>
      </c>
      <c r="E109" s="29">
        <v>3.2000000000000001E-2</v>
      </c>
      <c r="F109" s="1283"/>
    </row>
    <row r="110" spans="1:7" ht="18" customHeight="1" x14ac:dyDescent="0.2">
      <c r="A110" s="1285"/>
      <c r="B110" s="1286"/>
      <c r="C110" s="1203"/>
      <c r="D110" s="28">
        <v>43466</v>
      </c>
      <c r="E110" s="29">
        <v>3.2000000000000001E-2</v>
      </c>
      <c r="F110" s="1283"/>
    </row>
    <row r="111" spans="1:7" ht="18" customHeight="1" x14ac:dyDescent="0.2">
      <c r="A111" s="1285"/>
      <c r="B111" s="1286"/>
      <c r="C111" s="1203"/>
      <c r="D111" s="28">
        <v>43497</v>
      </c>
      <c r="E111" s="29">
        <v>3.5000000000000003E-2</v>
      </c>
      <c r="F111" s="1283"/>
    </row>
    <row r="112" spans="1:7" ht="18" customHeight="1" x14ac:dyDescent="0.2">
      <c r="A112" s="1285"/>
      <c r="B112" s="1286"/>
      <c r="C112" s="1203"/>
      <c r="D112" s="28">
        <v>43525</v>
      </c>
      <c r="E112" s="29">
        <v>3.2000000000000001E-2</v>
      </c>
      <c r="F112" s="1283"/>
    </row>
    <row r="113" spans="1:7" ht="18" customHeight="1" x14ac:dyDescent="0.2">
      <c r="A113" s="1285"/>
      <c r="B113" s="1286"/>
      <c r="C113" s="1203"/>
      <c r="D113" s="28">
        <v>43556</v>
      </c>
      <c r="E113" s="29">
        <v>3.5999999999999997E-2</v>
      </c>
      <c r="F113" s="1283"/>
    </row>
    <row r="114" spans="1:7" ht="18" customHeight="1" x14ac:dyDescent="0.2">
      <c r="A114" s="1285"/>
      <c r="B114" s="1286"/>
      <c r="C114" s="1203"/>
      <c r="D114" s="28">
        <v>43586</v>
      </c>
      <c r="E114" s="29">
        <v>3.4000000000000002E-2</v>
      </c>
      <c r="F114" s="1284"/>
    </row>
    <row r="115" spans="1:7" ht="18" customHeight="1" x14ac:dyDescent="0.2">
      <c r="A115" s="1285">
        <v>8.6999999999999993</v>
      </c>
      <c r="B115" s="1286" t="s">
        <v>359</v>
      </c>
      <c r="C115" s="1203"/>
      <c r="D115" s="26">
        <v>43252</v>
      </c>
      <c r="E115" s="27">
        <v>2.5000000000000001E-2</v>
      </c>
      <c r="F115" s="1282" t="s">
        <v>400</v>
      </c>
      <c r="G115" t="s">
        <v>256</v>
      </c>
    </row>
    <row r="116" spans="1:7" ht="18" customHeight="1" x14ac:dyDescent="0.2">
      <c r="A116" s="1285"/>
      <c r="B116" s="1286"/>
      <c r="C116" s="1203"/>
      <c r="D116" s="26">
        <v>43282</v>
      </c>
      <c r="E116" s="27">
        <v>2.5999999999999999E-2</v>
      </c>
      <c r="F116" s="1283"/>
    </row>
    <row r="117" spans="1:7" ht="18" customHeight="1" x14ac:dyDescent="0.2">
      <c r="A117" s="1285"/>
      <c r="B117" s="1286"/>
      <c r="C117" s="1203"/>
      <c r="D117" s="26">
        <v>43313</v>
      </c>
      <c r="E117" s="27">
        <v>2.3E-2</v>
      </c>
      <c r="F117" s="1283"/>
    </row>
    <row r="118" spans="1:7" ht="18" customHeight="1" x14ac:dyDescent="0.2">
      <c r="A118" s="1285"/>
      <c r="B118" s="1286"/>
      <c r="C118" s="1203"/>
      <c r="D118" s="26">
        <v>43344</v>
      </c>
      <c r="E118" s="27">
        <v>2.9000000000000001E-2</v>
      </c>
      <c r="F118" s="1283"/>
    </row>
    <row r="119" spans="1:7" ht="18" customHeight="1" x14ac:dyDescent="0.2">
      <c r="A119" s="1285"/>
      <c r="B119" s="1286"/>
      <c r="C119" s="1203"/>
      <c r="D119" s="26">
        <v>43374</v>
      </c>
      <c r="E119" s="27">
        <v>1.4999999999999999E-2</v>
      </c>
      <c r="F119" s="1283"/>
    </row>
    <row r="120" spans="1:7" ht="18" customHeight="1" x14ac:dyDescent="0.2">
      <c r="A120" s="1285"/>
      <c r="B120" s="1286"/>
      <c r="C120" s="1203"/>
      <c r="D120" s="26">
        <v>43405</v>
      </c>
      <c r="E120" s="27">
        <v>0.03</v>
      </c>
      <c r="F120" s="1283"/>
    </row>
    <row r="121" spans="1:7" ht="18" customHeight="1" x14ac:dyDescent="0.2">
      <c r="A121" s="1285"/>
      <c r="B121" s="1286"/>
      <c r="C121" s="1203"/>
      <c r="D121" s="26">
        <v>43435</v>
      </c>
      <c r="E121" s="27">
        <v>2.1999999999999999E-2</v>
      </c>
      <c r="F121" s="1283"/>
    </row>
    <row r="122" spans="1:7" ht="18" customHeight="1" x14ac:dyDescent="0.2">
      <c r="A122" s="1285"/>
      <c r="B122" s="1286"/>
      <c r="C122" s="1203"/>
      <c r="D122" s="26">
        <v>43466</v>
      </c>
      <c r="E122" s="27">
        <v>2.9000000000000001E-2</v>
      </c>
      <c r="F122" s="1283"/>
    </row>
    <row r="123" spans="1:7" ht="18" customHeight="1" x14ac:dyDescent="0.2">
      <c r="A123" s="1285"/>
      <c r="B123" s="1286"/>
      <c r="C123" s="1203"/>
      <c r="D123" s="28">
        <v>43497</v>
      </c>
      <c r="E123" s="29">
        <v>3.1E-2</v>
      </c>
      <c r="F123" s="1283"/>
    </row>
    <row r="124" spans="1:7" ht="18" customHeight="1" x14ac:dyDescent="0.2">
      <c r="A124" s="1285"/>
      <c r="B124" s="1286"/>
      <c r="C124" s="1203"/>
      <c r="D124" s="28">
        <v>43525</v>
      </c>
      <c r="E124" s="29">
        <v>3.5000000000000003E-2</v>
      </c>
      <c r="F124" s="1283"/>
    </row>
    <row r="125" spans="1:7" ht="18" customHeight="1" x14ac:dyDescent="0.2">
      <c r="A125" s="1285"/>
      <c r="B125" s="1286"/>
      <c r="C125" s="1203"/>
      <c r="D125" s="26">
        <v>43556</v>
      </c>
      <c r="E125" s="27">
        <v>2.1999999999999999E-2</v>
      </c>
      <c r="F125" s="1283"/>
    </row>
    <row r="126" spans="1:7" ht="18" customHeight="1" x14ac:dyDescent="0.2">
      <c r="A126" s="1285"/>
      <c r="B126" s="1286"/>
      <c r="C126" s="1203"/>
      <c r="D126" s="26">
        <v>43586</v>
      </c>
      <c r="E126" s="27">
        <v>2.9000000000000001E-2</v>
      </c>
      <c r="F126" s="1284"/>
    </row>
    <row r="127" spans="1:7" ht="18" customHeight="1" x14ac:dyDescent="0.2">
      <c r="A127" s="1287">
        <v>8.8000000000000007</v>
      </c>
      <c r="B127" s="1286" t="s">
        <v>409</v>
      </c>
      <c r="C127" s="1203"/>
      <c r="D127" s="28">
        <v>43252</v>
      </c>
      <c r="E127" s="29">
        <v>5.0999999999999997E-2</v>
      </c>
      <c r="F127" s="1282" t="s">
        <v>397</v>
      </c>
      <c r="G127" t="s">
        <v>256</v>
      </c>
    </row>
    <row r="128" spans="1:7" ht="18" customHeight="1" x14ac:dyDescent="0.2">
      <c r="A128" s="1287"/>
      <c r="B128" s="1286"/>
      <c r="C128" s="1203"/>
      <c r="D128" s="28">
        <v>43282</v>
      </c>
      <c r="E128" s="29">
        <v>0.14299999999999999</v>
      </c>
      <c r="F128" s="1288"/>
    </row>
    <row r="129" spans="1:6" ht="18" customHeight="1" x14ac:dyDescent="0.2">
      <c r="A129" s="1287"/>
      <c r="B129" s="1286"/>
      <c r="C129" s="1203"/>
      <c r="D129" s="28">
        <v>43313</v>
      </c>
      <c r="E129" s="29">
        <v>4.5999999999999999E-2</v>
      </c>
      <c r="F129" s="1288"/>
    </row>
    <row r="130" spans="1:6" ht="18" customHeight="1" x14ac:dyDescent="0.2">
      <c r="A130" s="1287"/>
      <c r="B130" s="1286"/>
      <c r="C130" s="1203"/>
      <c r="D130" s="28">
        <v>43344</v>
      </c>
      <c r="E130" s="29">
        <v>0.128</v>
      </c>
      <c r="F130" s="1288"/>
    </row>
    <row r="131" spans="1:6" ht="18" customHeight="1" x14ac:dyDescent="0.2">
      <c r="A131" s="1287"/>
      <c r="B131" s="1286"/>
      <c r="C131" s="1203"/>
      <c r="D131" s="28">
        <v>43374</v>
      </c>
      <c r="E131" s="29">
        <v>9.6000000000000002E-2</v>
      </c>
      <c r="F131" s="1288"/>
    </row>
    <row r="132" spans="1:6" ht="18" customHeight="1" x14ac:dyDescent="0.2">
      <c r="A132" s="1287"/>
      <c r="B132" s="1286"/>
      <c r="C132" s="1203"/>
      <c r="D132" s="26">
        <v>43405</v>
      </c>
      <c r="E132" s="27">
        <v>2.1000000000000001E-2</v>
      </c>
      <c r="F132" s="1288"/>
    </row>
    <row r="133" spans="1:6" ht="18" customHeight="1" x14ac:dyDescent="0.2">
      <c r="A133" s="1287"/>
      <c r="B133" s="1286"/>
      <c r="C133" s="1203"/>
      <c r="D133" s="28">
        <v>43435</v>
      </c>
      <c r="E133" s="29">
        <v>7.6999999999999999E-2</v>
      </c>
      <c r="F133" s="1288"/>
    </row>
    <row r="134" spans="1:6" ht="18" customHeight="1" x14ac:dyDescent="0.2">
      <c r="A134" s="1287"/>
      <c r="B134" s="1286"/>
      <c r="C134" s="1203"/>
      <c r="D134" s="28">
        <v>43466</v>
      </c>
      <c r="E134" s="29">
        <v>4.1000000000000002E-2</v>
      </c>
      <c r="F134" s="1288"/>
    </row>
    <row r="135" spans="1:6" ht="18" customHeight="1" x14ac:dyDescent="0.2">
      <c r="A135" s="1287"/>
      <c r="B135" s="1286"/>
      <c r="C135" s="1203"/>
      <c r="D135" s="26">
        <v>43497</v>
      </c>
      <c r="E135" s="27">
        <v>0</v>
      </c>
      <c r="F135" s="1288"/>
    </row>
    <row r="136" spans="1:6" ht="18" customHeight="1" x14ac:dyDescent="0.2">
      <c r="A136" s="1287"/>
      <c r="B136" s="1286"/>
      <c r="C136" s="1203"/>
      <c r="D136" s="28">
        <v>43525</v>
      </c>
      <c r="E136" s="29">
        <v>9.5000000000000001E-2</v>
      </c>
      <c r="F136" s="1288"/>
    </row>
    <row r="137" spans="1:6" ht="18" customHeight="1" x14ac:dyDescent="0.2">
      <c r="A137" s="1287"/>
      <c r="B137" s="1286"/>
      <c r="C137" s="1203"/>
      <c r="D137" s="28">
        <v>43556</v>
      </c>
      <c r="E137" s="29">
        <v>6.8000000000000005E-2</v>
      </c>
      <c r="F137" s="1288"/>
    </row>
    <row r="138" spans="1:6" ht="18" customHeight="1" x14ac:dyDescent="0.2">
      <c r="A138" s="1287"/>
      <c r="B138" s="1286"/>
      <c r="C138" s="1203"/>
      <c r="D138" s="26">
        <v>43586</v>
      </c>
      <c r="E138" s="27">
        <v>0.02</v>
      </c>
      <c r="F138" s="1289"/>
    </row>
    <row r="139" spans="1:6" x14ac:dyDescent="0.2">
      <c r="E139" s="1074"/>
    </row>
  </sheetData>
  <mergeCells count="53">
    <mergeCell ref="F1:F2"/>
    <mergeCell ref="A1:A2"/>
    <mergeCell ref="B1:B2"/>
    <mergeCell ref="C1:C2"/>
    <mergeCell ref="C29:C40"/>
    <mergeCell ref="B29:B40"/>
    <mergeCell ref="A29:A40"/>
    <mergeCell ref="D1:E2"/>
    <mergeCell ref="A4:F4"/>
    <mergeCell ref="A3:F3"/>
    <mergeCell ref="F79:F90"/>
    <mergeCell ref="C79:C90"/>
    <mergeCell ref="F67:F78"/>
    <mergeCell ref="A67:A78"/>
    <mergeCell ref="B67:B78"/>
    <mergeCell ref="C67:C78"/>
    <mergeCell ref="B79:B90"/>
    <mergeCell ref="A79:A90"/>
    <mergeCell ref="A42:F42"/>
    <mergeCell ref="A5:A16"/>
    <mergeCell ref="B5:B16"/>
    <mergeCell ref="F5:F16"/>
    <mergeCell ref="C5:C16"/>
    <mergeCell ref="A17:A28"/>
    <mergeCell ref="B17:B28"/>
    <mergeCell ref="C17:C28"/>
    <mergeCell ref="F17:F28"/>
    <mergeCell ref="F29:F40"/>
    <mergeCell ref="A41:F41"/>
    <mergeCell ref="B43:B54"/>
    <mergeCell ref="A43:A54"/>
    <mergeCell ref="C43:C54"/>
    <mergeCell ref="F43:F54"/>
    <mergeCell ref="A55:A66"/>
    <mergeCell ref="B55:B66"/>
    <mergeCell ref="C55:C66"/>
    <mergeCell ref="F55:F66"/>
    <mergeCell ref="C91:C102"/>
    <mergeCell ref="B91:B102"/>
    <mergeCell ref="A91:A102"/>
    <mergeCell ref="F91:F102"/>
    <mergeCell ref="F103:F114"/>
    <mergeCell ref="F115:F126"/>
    <mergeCell ref="A103:A114"/>
    <mergeCell ref="B103:B114"/>
    <mergeCell ref="C103:C114"/>
    <mergeCell ref="A127:A138"/>
    <mergeCell ref="B127:B138"/>
    <mergeCell ref="C127:C138"/>
    <mergeCell ref="F127:F138"/>
    <mergeCell ref="A115:A126"/>
    <mergeCell ref="B115:B126"/>
    <mergeCell ref="C115:C126"/>
  </mergeCells>
  <hyperlinks>
    <hyperlink ref="A5:A16" location="Data!FQ1" display="Data!FQ1"/>
    <hyperlink ref="A127:A138" location="Data!GZ1" display="Data!GZ1"/>
  </hyperlinks>
  <pageMargins left="0.70866141732283472" right="0.70866141732283472" top="0.74803149606299213" bottom="0.74803149606299213" header="0.31496062992125984" footer="0.31496062992125984"/>
  <pageSetup paperSize="9" scale="54" fitToHeight="3" orientation="landscape" r:id="rId1"/>
  <headerFooter>
    <oddHeader>&amp;L&amp;"Arial,Bold"DoSA and Cancellations&amp;R&amp;"Arial,Bold"Corporate Balance Scorecard 2018-19</oddHeader>
  </headerFooter>
  <rowBreaks count="2" manualBreakCount="2">
    <brk id="40" max="6" man="1"/>
    <brk id="90"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S139"/>
  <sheetViews>
    <sheetView topLeftCell="A115" zoomScaleNormal="100" workbookViewId="0">
      <selection activeCell="J120" sqref="J120"/>
    </sheetView>
  </sheetViews>
  <sheetFormatPr defaultRowHeight="12.75" x14ac:dyDescent="0.2"/>
  <cols>
    <col min="1" max="1" width="5.5703125" customWidth="1"/>
    <col min="2" max="2" width="17.140625" customWidth="1"/>
    <col min="3" max="3" width="134.42578125" customWidth="1"/>
    <col min="4" max="4" width="7.85546875" customWidth="1"/>
    <col min="6" max="6" width="18.5703125" customWidth="1"/>
    <col min="7" max="7" width="0" hidden="1" customWidth="1"/>
  </cols>
  <sheetData>
    <row r="1" spans="1:11" x14ac:dyDescent="0.2">
      <c r="A1" s="1306" t="s">
        <v>3</v>
      </c>
      <c r="B1" s="1308" t="s">
        <v>33</v>
      </c>
      <c r="C1" s="1308" t="s">
        <v>32</v>
      </c>
      <c r="D1" s="1234" t="s">
        <v>42</v>
      </c>
      <c r="E1" s="1235"/>
      <c r="F1" s="1318" t="s">
        <v>31</v>
      </c>
    </row>
    <row r="2" spans="1:11" ht="30" customHeight="1" thickBot="1" x14ac:dyDescent="0.25">
      <c r="A2" s="1307"/>
      <c r="B2" s="1309"/>
      <c r="C2" s="1309"/>
      <c r="D2" s="1236"/>
      <c r="E2" s="1237"/>
      <c r="F2" s="1319"/>
    </row>
    <row r="3" spans="1:11" ht="18.75" thickBot="1" x14ac:dyDescent="0.25">
      <c r="A3" s="1312" t="s">
        <v>174</v>
      </c>
      <c r="B3" s="1313"/>
      <c r="C3" s="1313"/>
      <c r="D3" s="1313"/>
      <c r="E3" s="1313"/>
      <c r="F3" s="1320"/>
    </row>
    <row r="4" spans="1:11" ht="18" customHeight="1" x14ac:dyDescent="0.2">
      <c r="A4" s="1297">
        <v>9.1</v>
      </c>
      <c r="B4" s="1199" t="s">
        <v>385</v>
      </c>
      <c r="C4" s="1290"/>
      <c r="D4" s="9">
        <v>43252</v>
      </c>
      <c r="E4" s="37">
        <v>1</v>
      </c>
      <c r="F4" s="1321" t="s">
        <v>468</v>
      </c>
      <c r="G4" t="s">
        <v>255</v>
      </c>
    </row>
    <row r="5" spans="1:11" ht="18" customHeight="1" x14ac:dyDescent="0.2">
      <c r="A5" s="1297"/>
      <c r="B5" s="1199"/>
      <c r="C5" s="1290"/>
      <c r="D5" s="9">
        <v>43282</v>
      </c>
      <c r="E5" s="37">
        <v>0</v>
      </c>
      <c r="F5" s="1299"/>
    </row>
    <row r="6" spans="1:11" ht="18" customHeight="1" x14ac:dyDescent="0.2">
      <c r="A6" s="1297"/>
      <c r="B6" s="1199"/>
      <c r="C6" s="1290"/>
      <c r="D6" s="8">
        <v>43313</v>
      </c>
      <c r="E6" s="65">
        <v>3</v>
      </c>
      <c r="F6" s="1299"/>
    </row>
    <row r="7" spans="1:11" ht="18" customHeight="1" x14ac:dyDescent="0.2">
      <c r="A7" s="1297"/>
      <c r="B7" s="1199"/>
      <c r="C7" s="1290"/>
      <c r="D7" s="8">
        <v>43344</v>
      </c>
      <c r="E7" s="65">
        <v>4</v>
      </c>
      <c r="F7" s="1299"/>
    </row>
    <row r="8" spans="1:11" ht="18" customHeight="1" x14ac:dyDescent="0.2">
      <c r="A8" s="1297"/>
      <c r="B8" s="1199"/>
      <c r="C8" s="1290"/>
      <c r="D8" s="8">
        <v>43374</v>
      </c>
      <c r="E8" s="65">
        <v>3</v>
      </c>
      <c r="F8" s="1299"/>
    </row>
    <row r="9" spans="1:11" ht="18" customHeight="1" x14ac:dyDescent="0.2">
      <c r="A9" s="1297"/>
      <c r="B9" s="1199"/>
      <c r="C9" s="1290"/>
      <c r="D9" s="9">
        <v>43405</v>
      </c>
      <c r="E9" s="37">
        <v>1</v>
      </c>
      <c r="F9" s="1299"/>
    </row>
    <row r="10" spans="1:11" ht="18" customHeight="1" x14ac:dyDescent="0.2">
      <c r="A10" s="1297"/>
      <c r="B10" s="1199"/>
      <c r="C10" s="1290"/>
      <c r="D10" s="9">
        <v>43435</v>
      </c>
      <c r="E10" s="37">
        <v>0</v>
      </c>
      <c r="F10" s="1299"/>
    </row>
    <row r="11" spans="1:11" ht="18" customHeight="1" x14ac:dyDescent="0.2">
      <c r="A11" s="1297"/>
      <c r="B11" s="1199"/>
      <c r="C11" s="1290"/>
      <c r="D11" s="8">
        <v>43466</v>
      </c>
      <c r="E11" s="65">
        <v>3</v>
      </c>
      <c r="F11" s="1299"/>
    </row>
    <row r="12" spans="1:11" ht="18" customHeight="1" x14ac:dyDescent="0.2">
      <c r="A12" s="1297"/>
      <c r="B12" s="1199"/>
      <c r="C12" s="1290"/>
      <c r="D12" s="9">
        <v>43497</v>
      </c>
      <c r="E12" s="37">
        <v>0</v>
      </c>
      <c r="F12" s="1299"/>
    </row>
    <row r="13" spans="1:11" ht="18" customHeight="1" x14ac:dyDescent="0.2">
      <c r="A13" s="1297"/>
      <c r="B13" s="1199"/>
      <c r="C13" s="1290"/>
      <c r="D13" s="9">
        <v>43525</v>
      </c>
      <c r="E13" s="37">
        <v>1</v>
      </c>
      <c r="F13" s="1299"/>
    </row>
    <row r="14" spans="1:11" ht="18" customHeight="1" x14ac:dyDescent="0.2">
      <c r="A14" s="1297"/>
      <c r="B14" s="1199"/>
      <c r="C14" s="1290"/>
      <c r="D14" s="9">
        <v>43556</v>
      </c>
      <c r="E14" s="37">
        <v>0</v>
      </c>
      <c r="F14" s="1299"/>
    </row>
    <row r="15" spans="1:11" ht="18" customHeight="1" thickBot="1" x14ac:dyDescent="0.25">
      <c r="A15" s="1297"/>
      <c r="B15" s="1199"/>
      <c r="C15" s="1290"/>
      <c r="D15" s="9">
        <v>43586</v>
      </c>
      <c r="E15" s="37">
        <v>1</v>
      </c>
      <c r="F15" s="1322"/>
      <c r="K15" s="5"/>
    </row>
    <row r="16" spans="1:11" ht="16.5" thickBot="1" x14ac:dyDescent="0.3">
      <c r="A16" s="1323" t="s">
        <v>175</v>
      </c>
      <c r="B16" s="1324"/>
      <c r="C16" s="1324"/>
      <c r="D16" s="1325"/>
      <c r="E16" s="1325"/>
      <c r="F16" s="1326"/>
    </row>
    <row r="17" spans="1:44" ht="18" customHeight="1" x14ac:dyDescent="0.2">
      <c r="A17" s="1222">
        <v>9.1999999999999993</v>
      </c>
      <c r="B17" s="1315" t="s">
        <v>176</v>
      </c>
      <c r="C17" s="1203"/>
      <c r="D17" s="11">
        <v>43252</v>
      </c>
      <c r="E17" s="24">
        <v>5.2999999999999999E-2</v>
      </c>
      <c r="F17" s="1282" t="s">
        <v>428</v>
      </c>
      <c r="G17" t="s">
        <v>255</v>
      </c>
    </row>
    <row r="18" spans="1:44" ht="18" customHeight="1" x14ac:dyDescent="0.2">
      <c r="A18" s="1222"/>
      <c r="B18" s="1315"/>
      <c r="C18" s="1203"/>
      <c r="D18" s="34">
        <v>43282</v>
      </c>
      <c r="E18" s="62">
        <v>3.5999999999999997E-2</v>
      </c>
      <c r="F18" s="1283"/>
    </row>
    <row r="19" spans="1:44" ht="18" customHeight="1" x14ac:dyDescent="0.2">
      <c r="A19" s="1222"/>
      <c r="B19" s="1315"/>
      <c r="C19" s="1203"/>
      <c r="D19" s="9">
        <v>43313</v>
      </c>
      <c r="E19" s="15">
        <v>1.9E-2</v>
      </c>
      <c r="F19" s="1283"/>
    </row>
    <row r="20" spans="1:44" ht="18" customHeight="1" x14ac:dyDescent="0.2">
      <c r="A20" s="1222"/>
      <c r="B20" s="1315"/>
      <c r="C20" s="1203"/>
      <c r="D20" s="9">
        <v>43344</v>
      </c>
      <c r="E20" s="15">
        <v>1.6E-2</v>
      </c>
      <c r="F20" s="1283"/>
    </row>
    <row r="21" spans="1:44" ht="18" customHeight="1" x14ac:dyDescent="0.2">
      <c r="A21" s="1222"/>
      <c r="B21" s="1315"/>
      <c r="C21" s="1203"/>
      <c r="D21" s="9">
        <v>43374</v>
      </c>
      <c r="E21" s="62">
        <v>5.0000000000000001E-3</v>
      </c>
      <c r="F21" s="1283"/>
    </row>
    <row r="22" spans="1:44" ht="18" customHeight="1" x14ac:dyDescent="0.2">
      <c r="A22" s="1222"/>
      <c r="B22" s="1315"/>
      <c r="C22" s="1203"/>
      <c r="D22" s="9">
        <v>43405</v>
      </c>
      <c r="E22" s="15">
        <v>1.2999999999999999E-2</v>
      </c>
      <c r="F22" s="1283"/>
    </row>
    <row r="23" spans="1:44" ht="18" customHeight="1" x14ac:dyDescent="0.2">
      <c r="A23" s="1222"/>
      <c r="B23" s="1315"/>
      <c r="C23" s="1203"/>
      <c r="D23" s="9">
        <v>43435</v>
      </c>
      <c r="E23" s="15">
        <v>1.2999999999999999E-2</v>
      </c>
      <c r="F23" s="1283"/>
    </row>
    <row r="24" spans="1:44" ht="18" customHeight="1" x14ac:dyDescent="0.2">
      <c r="A24" s="1222"/>
      <c r="B24" s="1315"/>
      <c r="C24" s="1203"/>
      <c r="D24" s="9">
        <v>43466</v>
      </c>
      <c r="E24" s="15">
        <v>1.6E-2</v>
      </c>
      <c r="F24" s="1283"/>
    </row>
    <row r="25" spans="1:44" ht="18" customHeight="1" x14ac:dyDescent="0.2">
      <c r="A25" s="1222"/>
      <c r="B25" s="1315"/>
      <c r="C25" s="1203"/>
      <c r="D25" s="9">
        <v>43497</v>
      </c>
      <c r="E25" s="15">
        <v>1.4999999999999999E-2</v>
      </c>
      <c r="F25" s="1283"/>
    </row>
    <row r="26" spans="1:44" ht="18" customHeight="1" x14ac:dyDescent="0.2">
      <c r="A26" s="1222"/>
      <c r="B26" s="1315"/>
      <c r="C26" s="1203"/>
      <c r="D26" s="9">
        <v>43525</v>
      </c>
      <c r="E26" s="15">
        <v>0.01</v>
      </c>
      <c r="F26" s="1283"/>
    </row>
    <row r="27" spans="1:44" ht="18" customHeight="1" x14ac:dyDescent="0.2">
      <c r="A27" s="1222"/>
      <c r="B27" s="1315"/>
      <c r="C27" s="1203"/>
      <c r="D27" s="9">
        <v>43556</v>
      </c>
      <c r="E27" s="15">
        <v>2.1999999999999999E-2</v>
      </c>
      <c r="F27" s="1283"/>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8" customHeight="1" thickBot="1" x14ac:dyDescent="0.25">
      <c r="A28" s="1196"/>
      <c r="B28" s="1316"/>
      <c r="C28" s="1190"/>
      <c r="D28" s="9">
        <v>43586</v>
      </c>
      <c r="E28" s="15">
        <v>6.0000000000000001E-3</v>
      </c>
      <c r="F28" s="1317"/>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8" customHeight="1" thickBot="1" x14ac:dyDescent="0.25">
      <c r="A29" s="1327" t="s">
        <v>1</v>
      </c>
      <c r="B29" s="1328"/>
      <c r="C29" s="1328"/>
      <c r="D29" s="1329"/>
      <c r="E29" s="1329"/>
      <c r="F29" s="133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5"/>
    </row>
    <row r="30" spans="1:44" ht="18" customHeight="1" x14ac:dyDescent="0.2">
      <c r="A30" s="1331">
        <v>9.3000000000000007</v>
      </c>
      <c r="B30" s="1332" t="s">
        <v>178</v>
      </c>
      <c r="C30" s="1333"/>
      <c r="D30" s="36">
        <v>43252</v>
      </c>
      <c r="E30" s="1099" t="s">
        <v>28</v>
      </c>
      <c r="F30" s="1334" t="s">
        <v>429</v>
      </c>
      <c r="G30" t="s">
        <v>255</v>
      </c>
    </row>
    <row r="31" spans="1:44" ht="18" customHeight="1" x14ac:dyDescent="0.2">
      <c r="A31" s="1222"/>
      <c r="B31" s="1315"/>
      <c r="C31" s="1203"/>
      <c r="D31" s="36">
        <v>43282</v>
      </c>
      <c r="E31" s="1099" t="s">
        <v>28</v>
      </c>
      <c r="F31" s="1283"/>
    </row>
    <row r="32" spans="1:44" ht="18" customHeight="1" x14ac:dyDescent="0.2">
      <c r="A32" s="1222"/>
      <c r="B32" s="1315"/>
      <c r="C32" s="1203"/>
      <c r="D32" s="36">
        <v>43313</v>
      </c>
      <c r="E32" s="1099" t="s">
        <v>28</v>
      </c>
      <c r="F32" s="1283"/>
    </row>
    <row r="33" spans="1:43" ht="18" customHeight="1" x14ac:dyDescent="0.2">
      <c r="A33" s="1222"/>
      <c r="B33" s="1315"/>
      <c r="C33" s="1203"/>
      <c r="D33" s="36">
        <v>43344</v>
      </c>
      <c r="E33" s="1100" t="s">
        <v>28</v>
      </c>
      <c r="F33" s="1283"/>
    </row>
    <row r="34" spans="1:43" ht="18" customHeight="1" x14ac:dyDescent="0.2">
      <c r="A34" s="1222"/>
      <c r="B34" s="1315"/>
      <c r="C34" s="1203"/>
      <c r="D34" s="36">
        <v>43374</v>
      </c>
      <c r="E34" s="1099" t="s">
        <v>28</v>
      </c>
      <c r="F34" s="1283"/>
      <c r="J34" s="5"/>
    </row>
    <row r="35" spans="1:43" ht="18" customHeight="1" x14ac:dyDescent="0.2">
      <c r="A35" s="1222"/>
      <c r="B35" s="1315"/>
      <c r="C35" s="1203"/>
      <c r="D35" s="36">
        <v>43405</v>
      </c>
      <c r="E35" s="1099" t="s">
        <v>28</v>
      </c>
      <c r="F35" s="1283"/>
      <c r="J35" s="5"/>
    </row>
    <row r="36" spans="1:43" ht="18" customHeight="1" x14ac:dyDescent="0.2">
      <c r="A36" s="1222"/>
      <c r="B36" s="1315"/>
      <c r="C36" s="1203"/>
      <c r="D36" s="36">
        <v>43435</v>
      </c>
      <c r="E36" s="1099" t="s">
        <v>28</v>
      </c>
      <c r="F36" s="1283"/>
    </row>
    <row r="37" spans="1:43" ht="18" customHeight="1" x14ac:dyDescent="0.2">
      <c r="A37" s="1222"/>
      <c r="B37" s="1315"/>
      <c r="C37" s="1203"/>
      <c r="D37" s="35">
        <v>43466</v>
      </c>
      <c r="E37" s="1100" t="s">
        <v>28</v>
      </c>
      <c r="F37" s="1283"/>
    </row>
    <row r="38" spans="1:43" ht="18" customHeight="1" x14ac:dyDescent="0.2">
      <c r="A38" s="1222"/>
      <c r="B38" s="1315"/>
      <c r="C38" s="1203"/>
      <c r="D38" s="35">
        <v>43497</v>
      </c>
      <c r="E38" s="1099" t="s">
        <v>28</v>
      </c>
      <c r="F38" s="1283"/>
    </row>
    <row r="39" spans="1:43" ht="18" customHeight="1" x14ac:dyDescent="0.2">
      <c r="A39" s="1222"/>
      <c r="B39" s="1315"/>
      <c r="C39" s="1203"/>
      <c r="D39" s="35">
        <v>43525</v>
      </c>
      <c r="E39" s="1100" t="s">
        <v>28</v>
      </c>
      <c r="F39" s="1283"/>
    </row>
    <row r="40" spans="1:43" ht="18" customHeight="1" x14ac:dyDescent="0.2">
      <c r="A40" s="1222"/>
      <c r="B40" s="1315"/>
      <c r="C40" s="1203"/>
      <c r="D40" s="11">
        <v>43556</v>
      </c>
      <c r="E40" s="1124">
        <v>0.62</v>
      </c>
      <c r="F40" s="1283"/>
    </row>
    <row r="41" spans="1:43" ht="18" customHeight="1" x14ac:dyDescent="0.2">
      <c r="A41" s="1222"/>
      <c r="B41" s="1315"/>
      <c r="C41" s="1203"/>
      <c r="D41" s="9">
        <v>43586</v>
      </c>
      <c r="E41" s="1125">
        <v>0.85</v>
      </c>
      <c r="F41" s="1284"/>
    </row>
    <row r="42" spans="1:43" ht="18" customHeight="1" thickBot="1" x14ac:dyDescent="0.25">
      <c r="A42" s="1335" t="s">
        <v>25</v>
      </c>
      <c r="B42" s="1336"/>
      <c r="C42" s="1336"/>
      <c r="D42" s="1336"/>
      <c r="E42" s="1336"/>
      <c r="F42" s="1337"/>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ht="18" customHeight="1" x14ac:dyDescent="0.2">
      <c r="A43" s="1198" t="s">
        <v>378</v>
      </c>
      <c r="B43" s="1338" t="s">
        <v>360</v>
      </c>
      <c r="C43" s="1192"/>
      <c r="D43" s="11">
        <v>43252</v>
      </c>
      <c r="E43" s="24">
        <v>-0.184</v>
      </c>
      <c r="F43" s="1334" t="s">
        <v>435</v>
      </c>
      <c r="G43" t="s">
        <v>256</v>
      </c>
    </row>
    <row r="44" spans="1:43" ht="18" customHeight="1" x14ac:dyDescent="0.2">
      <c r="A44" s="1222"/>
      <c r="B44" s="1339"/>
      <c r="C44" s="1203"/>
      <c r="D44" s="63">
        <v>43282</v>
      </c>
      <c r="E44" s="50">
        <v>-0.214</v>
      </c>
      <c r="F44" s="1283"/>
      <c r="H44" s="52"/>
    </row>
    <row r="45" spans="1:43" ht="18" customHeight="1" x14ac:dyDescent="0.2">
      <c r="A45" s="1222"/>
      <c r="B45" s="1339"/>
      <c r="C45" s="1203"/>
      <c r="D45" s="11">
        <v>43313</v>
      </c>
      <c r="E45" s="64">
        <v>-0.20100000000000001</v>
      </c>
      <c r="F45" s="1283"/>
    </row>
    <row r="46" spans="1:43" ht="18" customHeight="1" x14ac:dyDescent="0.2">
      <c r="A46" s="1222"/>
      <c r="B46" s="1339"/>
      <c r="C46" s="1203"/>
      <c r="D46" s="11">
        <v>43344</v>
      </c>
      <c r="E46" s="64">
        <v>-0.16700000000000001</v>
      </c>
      <c r="F46" s="1283"/>
    </row>
    <row r="47" spans="1:43" ht="18" customHeight="1" x14ac:dyDescent="0.2">
      <c r="A47" s="1222"/>
      <c r="B47" s="1339"/>
      <c r="C47" s="1203"/>
      <c r="D47" s="9">
        <v>43374</v>
      </c>
      <c r="E47" s="51">
        <v>-5.6000000000000001E-2</v>
      </c>
      <c r="F47" s="1283"/>
    </row>
    <row r="48" spans="1:43" ht="18" customHeight="1" x14ac:dyDescent="0.2">
      <c r="A48" s="1222"/>
      <c r="B48" s="1339"/>
      <c r="C48" s="1203"/>
      <c r="D48" s="9">
        <v>43405</v>
      </c>
      <c r="E48" s="15">
        <v>6.0999999999999999E-2</v>
      </c>
      <c r="F48" s="1283"/>
    </row>
    <row r="49" spans="1:7" ht="18" customHeight="1" x14ac:dyDescent="0.2">
      <c r="A49" s="1222"/>
      <c r="B49" s="1339"/>
      <c r="C49" s="1203"/>
      <c r="D49" s="9">
        <v>43435</v>
      </c>
      <c r="E49" s="15">
        <v>9.1999999999999998E-2</v>
      </c>
      <c r="F49" s="1283"/>
    </row>
    <row r="50" spans="1:7" ht="18" customHeight="1" x14ac:dyDescent="0.2">
      <c r="A50" s="1222"/>
      <c r="B50" s="1339"/>
      <c r="C50" s="1203"/>
      <c r="D50" s="9">
        <v>43466</v>
      </c>
      <c r="E50" s="15">
        <v>0.26</v>
      </c>
      <c r="F50" s="1283"/>
    </row>
    <row r="51" spans="1:7" ht="18" customHeight="1" x14ac:dyDescent="0.2">
      <c r="A51" s="1222"/>
      <c r="B51" s="1339"/>
      <c r="C51" s="1203"/>
      <c r="D51" s="9">
        <v>43497</v>
      </c>
      <c r="E51" s="15">
        <v>0.37</v>
      </c>
      <c r="F51" s="1283"/>
    </row>
    <row r="52" spans="1:7" ht="18" customHeight="1" x14ac:dyDescent="0.2">
      <c r="A52" s="1222"/>
      <c r="B52" s="1339"/>
      <c r="C52" s="1203"/>
      <c r="D52" s="9">
        <v>43525</v>
      </c>
      <c r="E52" s="15">
        <v>0.437</v>
      </c>
      <c r="F52" s="1283"/>
    </row>
    <row r="53" spans="1:7" ht="18" customHeight="1" x14ac:dyDescent="0.2">
      <c r="A53" s="1222"/>
      <c r="B53" s="1339"/>
      <c r="C53" s="1203"/>
      <c r="D53" s="9">
        <v>43556</v>
      </c>
      <c r="E53" s="15">
        <v>1.9E-2</v>
      </c>
      <c r="F53" s="1283"/>
    </row>
    <row r="54" spans="1:7" ht="18" customHeight="1" x14ac:dyDescent="0.2">
      <c r="A54" s="1222"/>
      <c r="B54" s="1339"/>
      <c r="C54" s="1203"/>
      <c r="D54" s="11">
        <v>43586</v>
      </c>
      <c r="E54" s="64">
        <v>-5.5190000000000001</v>
      </c>
      <c r="F54" s="1284"/>
    </row>
    <row r="55" spans="1:7" ht="18" customHeight="1" x14ac:dyDescent="0.2">
      <c r="A55" s="1198" t="s">
        <v>379</v>
      </c>
      <c r="B55" s="1338" t="s">
        <v>361</v>
      </c>
      <c r="C55" s="1192"/>
      <c r="D55" s="9">
        <v>43221</v>
      </c>
      <c r="E55" s="23">
        <v>1.7999999999999999E-2</v>
      </c>
      <c r="F55" s="1282" t="s">
        <v>436</v>
      </c>
      <c r="G55" t="s">
        <v>256</v>
      </c>
    </row>
    <row r="56" spans="1:7" ht="18" customHeight="1" x14ac:dyDescent="0.2">
      <c r="A56" s="1222"/>
      <c r="B56" s="1339"/>
      <c r="C56" s="1203"/>
      <c r="D56" s="9">
        <v>43252</v>
      </c>
      <c r="E56" s="23">
        <v>1.2E-2</v>
      </c>
      <c r="F56" s="1288"/>
    </row>
    <row r="57" spans="1:7" ht="18" customHeight="1" x14ac:dyDescent="0.2">
      <c r="A57" s="1222"/>
      <c r="B57" s="1339"/>
      <c r="C57" s="1203"/>
      <c r="D57" s="34">
        <v>43282</v>
      </c>
      <c r="E57" s="51">
        <v>0.01</v>
      </c>
      <c r="F57" s="1288"/>
    </row>
    <row r="58" spans="1:7" ht="18" customHeight="1" x14ac:dyDescent="0.2">
      <c r="A58" s="1222"/>
      <c r="B58" s="1339"/>
      <c r="C58" s="1203"/>
      <c r="D58" s="9">
        <v>43313</v>
      </c>
      <c r="E58" s="15">
        <v>-4.0000000000000001E-3</v>
      </c>
      <c r="F58" s="1288"/>
    </row>
    <row r="59" spans="1:7" ht="18" customHeight="1" x14ac:dyDescent="0.2">
      <c r="A59" s="1222"/>
      <c r="B59" s="1339"/>
      <c r="C59" s="1203"/>
      <c r="D59" s="9">
        <v>43344</v>
      </c>
      <c r="E59" s="15">
        <v>-3.0000000000000001E-3</v>
      </c>
      <c r="F59" s="1288"/>
    </row>
    <row r="60" spans="1:7" ht="18" customHeight="1" x14ac:dyDescent="0.2">
      <c r="A60" s="1222"/>
      <c r="B60" s="1339"/>
      <c r="C60" s="1203"/>
      <c r="D60" s="9">
        <v>43374</v>
      </c>
      <c r="E60" s="51">
        <v>1.0999999999999999E-2</v>
      </c>
      <c r="F60" s="1288"/>
    </row>
    <row r="61" spans="1:7" ht="18" customHeight="1" x14ac:dyDescent="0.2">
      <c r="A61" s="1222"/>
      <c r="B61" s="1339"/>
      <c r="C61" s="1203"/>
      <c r="D61" s="9">
        <v>43405</v>
      </c>
      <c r="E61" s="15">
        <v>1.9E-2</v>
      </c>
      <c r="F61" s="1288"/>
    </row>
    <row r="62" spans="1:7" ht="18" customHeight="1" x14ac:dyDescent="0.2">
      <c r="A62" s="1222"/>
      <c r="B62" s="1339"/>
      <c r="C62" s="1203"/>
      <c r="D62" s="34">
        <v>43435</v>
      </c>
      <c r="E62" s="62">
        <v>1.2E-2</v>
      </c>
      <c r="F62" s="1288"/>
    </row>
    <row r="63" spans="1:7" ht="18" customHeight="1" x14ac:dyDescent="0.2">
      <c r="A63" s="1222"/>
      <c r="B63" s="1339"/>
      <c r="C63" s="1203"/>
      <c r="D63" s="34">
        <v>43466</v>
      </c>
      <c r="E63" s="62">
        <v>0.02</v>
      </c>
      <c r="F63" s="1288"/>
    </row>
    <row r="64" spans="1:7" ht="18" customHeight="1" x14ac:dyDescent="0.2">
      <c r="A64" s="1222"/>
      <c r="B64" s="1339"/>
      <c r="C64" s="1203"/>
      <c r="D64" s="34">
        <v>43497</v>
      </c>
      <c r="E64" s="62">
        <v>2.8000000000000001E-2</v>
      </c>
      <c r="F64" s="1288"/>
    </row>
    <row r="65" spans="1:45" ht="18" customHeight="1" x14ac:dyDescent="0.2">
      <c r="A65" s="1222"/>
      <c r="B65" s="1339"/>
      <c r="C65" s="1203"/>
      <c r="D65" s="34">
        <v>43525</v>
      </c>
      <c r="E65" s="62">
        <v>3.9E-2</v>
      </c>
      <c r="F65" s="1288"/>
    </row>
    <row r="66" spans="1:45" ht="18" customHeight="1" thickBot="1" x14ac:dyDescent="0.25">
      <c r="A66" s="1196"/>
      <c r="B66" s="1340"/>
      <c r="C66" s="1190"/>
      <c r="D66" s="34">
        <v>43556</v>
      </c>
      <c r="E66" s="62">
        <v>-2E-3</v>
      </c>
      <c r="F66" s="1288"/>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row>
    <row r="67" spans="1:45" ht="18" customHeight="1" thickBot="1" x14ac:dyDescent="0.25">
      <c r="A67" s="1327" t="s">
        <v>24</v>
      </c>
      <c r="B67" s="1328"/>
      <c r="C67" s="1328"/>
      <c r="D67" s="1328"/>
      <c r="E67" s="1328"/>
      <c r="F67" s="133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5"/>
      <c r="AS67" s="5"/>
    </row>
    <row r="68" spans="1:45" ht="18" customHeight="1" x14ac:dyDescent="0.2">
      <c r="A68" s="1198" t="s">
        <v>381</v>
      </c>
      <c r="B68" s="1341" t="s">
        <v>185</v>
      </c>
      <c r="C68" s="1192"/>
      <c r="D68" s="9">
        <v>43252</v>
      </c>
      <c r="E68" s="23">
        <v>0.91200000000000003</v>
      </c>
      <c r="F68" s="1334" t="s">
        <v>437</v>
      </c>
      <c r="G68" s="5" t="s">
        <v>256</v>
      </c>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row>
    <row r="69" spans="1:45" ht="18" customHeight="1" x14ac:dyDescent="0.2">
      <c r="A69" s="1222"/>
      <c r="B69" s="1339"/>
      <c r="C69" s="1203"/>
      <c r="D69" s="34">
        <v>43282</v>
      </c>
      <c r="E69" s="51">
        <v>0.85399999999999998</v>
      </c>
      <c r="F69" s="1283"/>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row>
    <row r="70" spans="1:45" ht="18" customHeight="1" x14ac:dyDescent="0.2">
      <c r="A70" s="1222"/>
      <c r="B70" s="1339"/>
      <c r="C70" s="1203"/>
      <c r="D70" s="9">
        <v>43313</v>
      </c>
      <c r="E70" s="15">
        <v>0.91900000000000004</v>
      </c>
      <c r="F70" s="1283"/>
    </row>
    <row r="71" spans="1:45" ht="18" customHeight="1" x14ac:dyDescent="0.2">
      <c r="A71" s="1222"/>
      <c r="B71" s="1339"/>
      <c r="C71" s="1203"/>
      <c r="D71" s="9">
        <v>43344</v>
      </c>
      <c r="E71" s="15">
        <v>0.81699999999999995</v>
      </c>
      <c r="F71" s="1283"/>
    </row>
    <row r="72" spans="1:45" ht="18" customHeight="1" x14ac:dyDescent="0.2">
      <c r="A72" s="1222"/>
      <c r="B72" s="1339"/>
      <c r="C72" s="1203"/>
      <c r="D72" s="9">
        <v>43374</v>
      </c>
      <c r="E72" s="51">
        <v>0.86299999999999999</v>
      </c>
      <c r="F72" s="1283"/>
    </row>
    <row r="73" spans="1:45" ht="18" customHeight="1" x14ac:dyDescent="0.2">
      <c r="A73" s="1222"/>
      <c r="B73" s="1339"/>
      <c r="C73" s="1203"/>
      <c r="D73" s="9">
        <v>43405</v>
      </c>
      <c r="E73" s="15">
        <v>0.67600000000000005</v>
      </c>
      <c r="F73" s="1283"/>
    </row>
    <row r="74" spans="1:45" ht="18" customHeight="1" x14ac:dyDescent="0.2">
      <c r="A74" s="1222"/>
      <c r="B74" s="1339"/>
      <c r="C74" s="1203"/>
      <c r="D74" s="8">
        <v>43435</v>
      </c>
      <c r="E74" s="706">
        <v>0.46300000000000002</v>
      </c>
      <c r="F74" s="1283"/>
    </row>
    <row r="75" spans="1:45" ht="18" customHeight="1" x14ac:dyDescent="0.2">
      <c r="A75" s="1222"/>
      <c r="B75" s="1339"/>
      <c r="C75" s="1203"/>
      <c r="D75" s="9">
        <v>43466</v>
      </c>
      <c r="E75" s="15">
        <v>0.64700000000000002</v>
      </c>
      <c r="F75" s="1283"/>
    </row>
    <row r="76" spans="1:45" ht="18" customHeight="1" x14ac:dyDescent="0.2">
      <c r="A76" s="1222"/>
      <c r="B76" s="1339"/>
      <c r="C76" s="1203"/>
      <c r="D76" s="9">
        <v>43497</v>
      </c>
      <c r="E76" s="15">
        <v>0.75900000000000001</v>
      </c>
      <c r="F76" s="1283"/>
    </row>
    <row r="77" spans="1:45" ht="18" customHeight="1" x14ac:dyDescent="0.2">
      <c r="A77" s="1222"/>
      <c r="B77" s="1339"/>
      <c r="C77" s="1203"/>
      <c r="D77" s="9">
        <v>43525</v>
      </c>
      <c r="E77" s="15">
        <v>0.78100000000000003</v>
      </c>
      <c r="F77" s="1283"/>
    </row>
    <row r="78" spans="1:45" ht="18" customHeight="1" x14ac:dyDescent="0.2">
      <c r="A78" s="1222"/>
      <c r="B78" s="1339"/>
      <c r="C78" s="1203"/>
      <c r="D78" s="9">
        <v>43556</v>
      </c>
      <c r="E78" s="15">
        <v>0.61599999999999999</v>
      </c>
      <c r="F78" s="1283"/>
    </row>
    <row r="79" spans="1:45" ht="18" customHeight="1" x14ac:dyDescent="0.2">
      <c r="A79" s="1222"/>
      <c r="B79" s="1339"/>
      <c r="C79" s="1203"/>
      <c r="D79" s="8">
        <v>43586</v>
      </c>
      <c r="E79" s="706">
        <v>0.78400000000000003</v>
      </c>
      <c r="F79" s="1284"/>
    </row>
    <row r="80" spans="1:45" ht="18" customHeight="1" x14ac:dyDescent="0.2">
      <c r="A80" s="1222" t="s">
        <v>380</v>
      </c>
      <c r="B80" s="1342" t="s">
        <v>187</v>
      </c>
      <c r="C80" s="1203"/>
      <c r="D80" s="9">
        <v>43252</v>
      </c>
      <c r="E80" s="23">
        <v>0.623</v>
      </c>
      <c r="F80" s="1282" t="s">
        <v>438</v>
      </c>
      <c r="G80" t="s">
        <v>256</v>
      </c>
    </row>
    <row r="81" spans="1:9" ht="18" customHeight="1" x14ac:dyDescent="0.2">
      <c r="A81" s="1222"/>
      <c r="B81" s="1342"/>
      <c r="C81" s="1203"/>
      <c r="D81" s="34">
        <v>43282</v>
      </c>
      <c r="E81" s="51">
        <v>0.374</v>
      </c>
      <c r="F81" s="1288"/>
    </row>
    <row r="82" spans="1:9" ht="18" customHeight="1" x14ac:dyDescent="0.2">
      <c r="A82" s="1222"/>
      <c r="B82" s="1342"/>
      <c r="C82" s="1203"/>
      <c r="D82" s="9">
        <v>43313</v>
      </c>
      <c r="E82" s="15">
        <v>0.53500000000000003</v>
      </c>
      <c r="F82" s="1288"/>
    </row>
    <row r="83" spans="1:9" ht="18" customHeight="1" x14ac:dyDescent="0.2">
      <c r="A83" s="1222"/>
      <c r="B83" s="1342"/>
      <c r="C83" s="1203"/>
      <c r="D83" s="8">
        <v>43344</v>
      </c>
      <c r="E83" s="706">
        <v>0.63600000000000001</v>
      </c>
      <c r="F83" s="1288"/>
    </row>
    <row r="84" spans="1:9" ht="18" customHeight="1" x14ac:dyDescent="0.2">
      <c r="A84" s="1222"/>
      <c r="B84" s="1342"/>
      <c r="C84" s="1203"/>
      <c r="D84" s="9">
        <v>43374</v>
      </c>
      <c r="E84" s="51">
        <v>0.68600000000000005</v>
      </c>
      <c r="F84" s="1288"/>
    </row>
    <row r="85" spans="1:9" ht="18" customHeight="1" x14ac:dyDescent="0.2">
      <c r="A85" s="1222"/>
      <c r="B85" s="1342"/>
      <c r="C85" s="1203"/>
      <c r="D85" s="9">
        <v>43405</v>
      </c>
      <c r="E85" s="15">
        <v>0.73599999999999999</v>
      </c>
      <c r="F85" s="1288"/>
    </row>
    <row r="86" spans="1:9" ht="18" customHeight="1" x14ac:dyDescent="0.2">
      <c r="A86" s="1222"/>
      <c r="B86" s="1342"/>
      <c r="C86" s="1203"/>
      <c r="D86" s="9">
        <v>43435</v>
      </c>
      <c r="E86" s="15">
        <v>0.45700000000000002</v>
      </c>
      <c r="F86" s="1288"/>
    </row>
    <row r="87" spans="1:9" ht="18" customHeight="1" x14ac:dyDescent="0.2">
      <c r="A87" s="1222"/>
      <c r="B87" s="1342"/>
      <c r="C87" s="1203"/>
      <c r="D87" s="9">
        <v>43466</v>
      </c>
      <c r="E87" s="15">
        <v>0.54900000000000004</v>
      </c>
      <c r="F87" s="1288"/>
    </row>
    <row r="88" spans="1:9" ht="18" customHeight="1" x14ac:dyDescent="0.2">
      <c r="A88" s="1222"/>
      <c r="B88" s="1342"/>
      <c r="C88" s="1203"/>
      <c r="D88" s="9">
        <v>43497</v>
      </c>
      <c r="E88" s="15">
        <v>0.746</v>
      </c>
      <c r="F88" s="1288"/>
    </row>
    <row r="89" spans="1:9" ht="18" customHeight="1" x14ac:dyDescent="0.2">
      <c r="A89" s="1222"/>
      <c r="B89" s="1342"/>
      <c r="C89" s="1203"/>
      <c r="D89" s="9">
        <v>43525</v>
      </c>
      <c r="E89" s="15">
        <v>0.79100000000000004</v>
      </c>
      <c r="F89" s="1288"/>
    </row>
    <row r="90" spans="1:9" ht="18" customHeight="1" x14ac:dyDescent="0.2">
      <c r="A90" s="1222"/>
      <c r="B90" s="1342"/>
      <c r="C90" s="1203"/>
      <c r="D90" s="8">
        <v>43556</v>
      </c>
      <c r="E90" s="706">
        <v>0.46500000000000002</v>
      </c>
      <c r="F90" s="1288"/>
    </row>
    <row r="91" spans="1:9" ht="18" customHeight="1" x14ac:dyDescent="0.2">
      <c r="A91" s="1222"/>
      <c r="B91" s="1342"/>
      <c r="C91" s="1203"/>
      <c r="D91" s="9">
        <v>43586</v>
      </c>
      <c r="E91" s="15">
        <v>0.79500000000000004</v>
      </c>
      <c r="F91" s="1289"/>
      <c r="I91" s="16"/>
    </row>
    <row r="92" spans="1:9" ht="18" customHeight="1" x14ac:dyDescent="0.2">
      <c r="A92" s="1222" t="s">
        <v>380</v>
      </c>
      <c r="B92" s="1342" t="s">
        <v>362</v>
      </c>
      <c r="C92" s="1203"/>
      <c r="D92" s="9">
        <v>43252</v>
      </c>
      <c r="E92" s="23">
        <v>-1.6E-2</v>
      </c>
      <c r="F92" s="1282" t="s">
        <v>439</v>
      </c>
      <c r="G92" t="s">
        <v>256</v>
      </c>
    </row>
    <row r="93" spans="1:9" ht="18" customHeight="1" x14ac:dyDescent="0.2">
      <c r="A93" s="1222"/>
      <c r="B93" s="1342"/>
      <c r="C93" s="1203"/>
      <c r="D93" s="34">
        <v>43282</v>
      </c>
      <c r="E93" s="51">
        <v>-1.9E-2</v>
      </c>
      <c r="F93" s="1283"/>
    </row>
    <row r="94" spans="1:9" ht="18" customHeight="1" x14ac:dyDescent="0.2">
      <c r="A94" s="1222"/>
      <c r="B94" s="1342"/>
      <c r="C94" s="1203"/>
      <c r="D94" s="9">
        <v>43313</v>
      </c>
      <c r="E94" s="15">
        <v>-1.4E-2</v>
      </c>
      <c r="F94" s="1283"/>
    </row>
    <row r="95" spans="1:9" ht="18" customHeight="1" x14ac:dyDescent="0.2">
      <c r="A95" s="1222"/>
      <c r="B95" s="1342"/>
      <c r="C95" s="1203"/>
      <c r="D95" s="9">
        <v>43344</v>
      </c>
      <c r="E95" s="15">
        <v>0</v>
      </c>
      <c r="F95" s="1283"/>
    </row>
    <row r="96" spans="1:9" ht="18" customHeight="1" x14ac:dyDescent="0.2">
      <c r="A96" s="1222"/>
      <c r="B96" s="1342"/>
      <c r="C96" s="1203"/>
      <c r="D96" s="9">
        <v>43374</v>
      </c>
      <c r="E96" s="51">
        <v>6.0000000000000001E-3</v>
      </c>
      <c r="F96" s="1283"/>
    </row>
    <row r="97" spans="1:7" ht="18" customHeight="1" x14ac:dyDescent="0.2">
      <c r="A97" s="1222"/>
      <c r="B97" s="1342"/>
      <c r="C97" s="1203"/>
      <c r="D97" s="9">
        <v>43405</v>
      </c>
      <c r="E97" s="15">
        <v>-0.01</v>
      </c>
      <c r="F97" s="1283"/>
    </row>
    <row r="98" spans="1:7" ht="18" customHeight="1" x14ac:dyDescent="0.2">
      <c r="A98" s="1222"/>
      <c r="B98" s="1342"/>
      <c r="C98" s="1203"/>
      <c r="D98" s="9">
        <v>43435</v>
      </c>
      <c r="E98" s="15">
        <v>3.0000000000000001E-3</v>
      </c>
      <c r="F98" s="1283"/>
    </row>
    <row r="99" spans="1:7" ht="18" customHeight="1" x14ac:dyDescent="0.2">
      <c r="A99" s="1222"/>
      <c r="B99" s="1342"/>
      <c r="C99" s="1203"/>
      <c r="D99" s="9">
        <v>43466</v>
      </c>
      <c r="E99" s="15">
        <v>3.4000000000000002E-2</v>
      </c>
      <c r="F99" s="1283"/>
    </row>
    <row r="100" spans="1:7" ht="18" customHeight="1" x14ac:dyDescent="0.2">
      <c r="A100" s="1222"/>
      <c r="B100" s="1342"/>
      <c r="C100" s="1203"/>
      <c r="D100" s="9">
        <v>43497</v>
      </c>
      <c r="E100" s="15">
        <v>3.2000000000000001E-2</v>
      </c>
      <c r="F100" s="1283"/>
    </row>
    <row r="101" spans="1:7" ht="18" customHeight="1" x14ac:dyDescent="0.2">
      <c r="A101" s="1222"/>
      <c r="B101" s="1342"/>
      <c r="C101" s="1203"/>
      <c r="D101" s="9">
        <v>43525</v>
      </c>
      <c r="E101" s="15">
        <v>0.01</v>
      </c>
      <c r="F101" s="1283"/>
    </row>
    <row r="102" spans="1:7" ht="18" customHeight="1" x14ac:dyDescent="0.2">
      <c r="A102" s="1222"/>
      <c r="B102" s="1342"/>
      <c r="C102" s="1203"/>
      <c r="D102" s="9">
        <v>43556</v>
      </c>
      <c r="E102" s="15">
        <v>7.9000000000000001E-2</v>
      </c>
      <c r="F102" s="1283"/>
    </row>
    <row r="103" spans="1:7" ht="18" customHeight="1" x14ac:dyDescent="0.2">
      <c r="A103" s="1222"/>
      <c r="B103" s="1342"/>
      <c r="C103" s="1203"/>
      <c r="D103" s="9">
        <v>43586</v>
      </c>
      <c r="E103" s="15">
        <v>6.6000000000000003E-2</v>
      </c>
      <c r="F103" s="1284"/>
    </row>
    <row r="104" spans="1:7" ht="18" customHeight="1" x14ac:dyDescent="0.2">
      <c r="A104" s="1184" t="s">
        <v>382</v>
      </c>
      <c r="B104" s="1344" t="s">
        <v>191</v>
      </c>
      <c r="C104" s="1190"/>
      <c r="D104" s="8">
        <v>43252</v>
      </c>
      <c r="E104" s="14">
        <v>-6.2E-2</v>
      </c>
      <c r="F104" s="1282" t="s">
        <v>440</v>
      </c>
      <c r="G104" t="s">
        <v>256</v>
      </c>
    </row>
    <row r="105" spans="1:7" ht="18" customHeight="1" x14ac:dyDescent="0.2">
      <c r="A105" s="1185"/>
      <c r="B105" s="1345"/>
      <c r="C105" s="1191"/>
      <c r="D105" s="9">
        <v>43282</v>
      </c>
      <c r="E105" s="23">
        <v>-1.2E-2</v>
      </c>
      <c r="F105" s="1283"/>
      <c r="G105" t="s">
        <v>253</v>
      </c>
    </row>
    <row r="106" spans="1:7" ht="18" customHeight="1" x14ac:dyDescent="0.2">
      <c r="A106" s="1185"/>
      <c r="B106" s="1345"/>
      <c r="C106" s="1191"/>
      <c r="D106" s="9">
        <v>43313</v>
      </c>
      <c r="E106" s="23">
        <v>-3.0000000000000001E-3</v>
      </c>
      <c r="F106" s="1283"/>
    </row>
    <row r="107" spans="1:7" ht="18" customHeight="1" x14ac:dyDescent="0.2">
      <c r="A107" s="1185"/>
      <c r="B107" s="1345"/>
      <c r="C107" s="1191"/>
      <c r="D107" s="9">
        <v>43344</v>
      </c>
      <c r="E107" s="23">
        <v>-2.3E-2</v>
      </c>
      <c r="F107" s="1283"/>
    </row>
    <row r="108" spans="1:7" ht="18" customHeight="1" x14ac:dyDescent="0.2">
      <c r="A108" s="1185"/>
      <c r="B108" s="1345"/>
      <c r="C108" s="1191"/>
      <c r="D108" s="9">
        <v>43374</v>
      </c>
      <c r="E108" s="51">
        <v>2.5999999999999999E-2</v>
      </c>
      <c r="F108" s="1283"/>
    </row>
    <row r="109" spans="1:7" ht="18" customHeight="1" x14ac:dyDescent="0.2">
      <c r="A109" s="1185"/>
      <c r="B109" s="1345"/>
      <c r="C109" s="1191"/>
      <c r="D109" s="9">
        <v>43405</v>
      </c>
      <c r="E109" s="15">
        <v>2.9000000000000001E-2</v>
      </c>
      <c r="F109" s="1283"/>
    </row>
    <row r="110" spans="1:7" ht="18" customHeight="1" x14ac:dyDescent="0.2">
      <c r="A110" s="1185"/>
      <c r="B110" s="1345"/>
      <c r="C110" s="1191"/>
      <c r="D110" s="9">
        <v>43435</v>
      </c>
      <c r="E110" s="15">
        <v>1.7000000000000001E-2</v>
      </c>
      <c r="F110" s="1283"/>
    </row>
    <row r="111" spans="1:7" ht="18" customHeight="1" x14ac:dyDescent="0.2">
      <c r="A111" s="1185"/>
      <c r="B111" s="1345"/>
      <c r="C111" s="1191"/>
      <c r="D111" s="9">
        <v>43466</v>
      </c>
      <c r="E111" s="15">
        <v>8.9999999999999993E-3</v>
      </c>
      <c r="F111" s="1283"/>
    </row>
    <row r="112" spans="1:7" ht="18" customHeight="1" x14ac:dyDescent="0.2">
      <c r="A112" s="1185"/>
      <c r="B112" s="1345"/>
      <c r="C112" s="1191"/>
      <c r="D112" s="9">
        <v>43497</v>
      </c>
      <c r="E112" s="15">
        <v>2E-3</v>
      </c>
      <c r="F112" s="1283"/>
    </row>
    <row r="113" spans="1:9" ht="18" customHeight="1" x14ac:dyDescent="0.2">
      <c r="A113" s="1185"/>
      <c r="B113" s="1345"/>
      <c r="C113" s="1191"/>
      <c r="D113" s="9">
        <v>43525</v>
      </c>
      <c r="E113" s="15">
        <v>-8.0000000000000002E-3</v>
      </c>
      <c r="F113" s="1283"/>
    </row>
    <row r="114" spans="1:9" ht="18" customHeight="1" x14ac:dyDescent="0.2">
      <c r="A114" s="1185"/>
      <c r="B114" s="1345"/>
      <c r="C114" s="1191"/>
      <c r="D114" s="9">
        <v>43556</v>
      </c>
      <c r="E114" s="15">
        <v>-8.0000000000000002E-3</v>
      </c>
      <c r="F114" s="1283"/>
    </row>
    <row r="115" spans="1:9" ht="18" customHeight="1" x14ac:dyDescent="0.2">
      <c r="A115" s="1186"/>
      <c r="B115" s="1346"/>
      <c r="C115" s="1192"/>
      <c r="D115" s="11">
        <v>43586</v>
      </c>
      <c r="E115" s="64">
        <v>-0.10199999999999999</v>
      </c>
      <c r="F115" s="1284"/>
    </row>
    <row r="116" spans="1:9" ht="18" customHeight="1" x14ac:dyDescent="0.2">
      <c r="A116" s="1228" t="s">
        <v>383</v>
      </c>
      <c r="B116" s="1343" t="s">
        <v>192</v>
      </c>
      <c r="C116" s="1203"/>
      <c r="D116" s="9">
        <v>43252</v>
      </c>
      <c r="E116" s="23">
        <v>0.53300000000000003</v>
      </c>
      <c r="F116" s="1282" t="s">
        <v>441</v>
      </c>
      <c r="G116" t="s">
        <v>256</v>
      </c>
    </row>
    <row r="117" spans="1:9" ht="18" customHeight="1" x14ac:dyDescent="0.2">
      <c r="A117" s="1228"/>
      <c r="B117" s="1343"/>
      <c r="C117" s="1203"/>
      <c r="D117" s="34">
        <v>43282</v>
      </c>
      <c r="E117" s="51">
        <v>0.46500000000000002</v>
      </c>
      <c r="F117" s="1283"/>
    </row>
    <row r="118" spans="1:9" ht="18" customHeight="1" x14ac:dyDescent="0.2">
      <c r="A118" s="1228"/>
      <c r="B118" s="1343"/>
      <c r="C118" s="1203"/>
      <c r="D118" s="9">
        <v>43313</v>
      </c>
      <c r="E118" s="15">
        <v>0.432</v>
      </c>
      <c r="F118" s="1283"/>
    </row>
    <row r="119" spans="1:9" ht="18" customHeight="1" x14ac:dyDescent="0.2">
      <c r="A119" s="1228"/>
      <c r="B119" s="1343"/>
      <c r="C119" s="1203"/>
      <c r="D119" s="9">
        <v>43344</v>
      </c>
      <c r="E119" s="15">
        <v>0.46300000000000002</v>
      </c>
      <c r="F119" s="1283"/>
    </row>
    <row r="120" spans="1:9" ht="18" customHeight="1" x14ac:dyDescent="0.2">
      <c r="A120" s="1228"/>
      <c r="B120" s="1343"/>
      <c r="C120" s="1203"/>
      <c r="D120" s="9">
        <v>43374</v>
      </c>
      <c r="E120" s="51">
        <v>0.496</v>
      </c>
      <c r="F120" s="1283"/>
    </row>
    <row r="121" spans="1:9" ht="18" customHeight="1" x14ac:dyDescent="0.2">
      <c r="A121" s="1228"/>
      <c r="B121" s="1343"/>
      <c r="C121" s="1203"/>
      <c r="D121" s="9">
        <v>43405</v>
      </c>
      <c r="E121" s="15">
        <v>0.51200000000000001</v>
      </c>
      <c r="F121" s="1283"/>
    </row>
    <row r="122" spans="1:9" ht="18" customHeight="1" x14ac:dyDescent="0.2">
      <c r="A122" s="1228"/>
      <c r="B122" s="1343"/>
      <c r="C122" s="1203"/>
      <c r="D122" s="9">
        <v>43435</v>
      </c>
      <c r="E122" s="15">
        <v>0.504</v>
      </c>
      <c r="F122" s="1283"/>
    </row>
    <row r="123" spans="1:9" ht="18" customHeight="1" x14ac:dyDescent="0.2">
      <c r="A123" s="1228"/>
      <c r="B123" s="1343"/>
      <c r="C123" s="1203"/>
      <c r="D123" s="8">
        <v>43466</v>
      </c>
      <c r="E123" s="706">
        <v>0.58799999999999997</v>
      </c>
      <c r="F123" s="1283"/>
    </row>
    <row r="124" spans="1:9" ht="18" customHeight="1" x14ac:dyDescent="0.2">
      <c r="A124" s="1228"/>
      <c r="B124" s="1343"/>
      <c r="C124" s="1203"/>
      <c r="D124" s="9">
        <v>43497</v>
      </c>
      <c r="E124" s="15">
        <v>0.50700000000000001</v>
      </c>
      <c r="F124" s="1283"/>
    </row>
    <row r="125" spans="1:9" ht="18" customHeight="1" x14ac:dyDescent="0.2">
      <c r="A125" s="1228"/>
      <c r="B125" s="1343"/>
      <c r="C125" s="1203"/>
      <c r="D125" s="8">
        <v>43525</v>
      </c>
      <c r="E125" s="706">
        <v>0.496</v>
      </c>
      <c r="F125" s="1283"/>
    </row>
    <row r="126" spans="1:9" ht="18" customHeight="1" x14ac:dyDescent="0.2">
      <c r="A126" s="1228"/>
      <c r="B126" s="1343"/>
      <c r="C126" s="1203"/>
      <c r="D126" s="8">
        <v>43556</v>
      </c>
      <c r="E126" s="706">
        <v>0.629</v>
      </c>
      <c r="F126" s="1283"/>
      <c r="I126" s="16"/>
    </row>
    <row r="127" spans="1:9" ht="18" customHeight="1" x14ac:dyDescent="0.2">
      <c r="A127" s="1228"/>
      <c r="B127" s="1343"/>
      <c r="C127" s="1203"/>
      <c r="D127" s="11">
        <v>43586</v>
      </c>
      <c r="E127" s="64">
        <v>0.49</v>
      </c>
      <c r="F127" s="1284"/>
    </row>
    <row r="128" spans="1:9" ht="18" customHeight="1" x14ac:dyDescent="0.2">
      <c r="A128" s="1222" t="s">
        <v>384</v>
      </c>
      <c r="B128" s="1343" t="s">
        <v>194</v>
      </c>
      <c r="C128" s="1203"/>
      <c r="D128" s="9">
        <v>43252</v>
      </c>
      <c r="E128" s="23">
        <v>0.877</v>
      </c>
      <c r="F128" s="1282" t="s">
        <v>443</v>
      </c>
      <c r="G128" t="s">
        <v>256</v>
      </c>
    </row>
    <row r="129" spans="1:6" ht="18" customHeight="1" x14ac:dyDescent="0.2">
      <c r="A129" s="1222"/>
      <c r="B129" s="1343"/>
      <c r="C129" s="1203"/>
      <c r="D129" s="9">
        <v>43282</v>
      </c>
      <c r="E129" s="15">
        <v>0.86899999999999999</v>
      </c>
      <c r="F129" s="1283"/>
    </row>
    <row r="130" spans="1:6" ht="18" customHeight="1" x14ac:dyDescent="0.2">
      <c r="A130" s="1222"/>
      <c r="B130" s="1343"/>
      <c r="C130" s="1203"/>
      <c r="D130" s="9">
        <v>43313</v>
      </c>
      <c r="E130" s="15">
        <v>0.875</v>
      </c>
      <c r="F130" s="1283"/>
    </row>
    <row r="131" spans="1:6" ht="18" customHeight="1" x14ac:dyDescent="0.2">
      <c r="A131" s="1222"/>
      <c r="B131" s="1343"/>
      <c r="C131" s="1203"/>
      <c r="D131" s="9">
        <v>43344</v>
      </c>
      <c r="E131" s="15">
        <v>0.91700000000000004</v>
      </c>
      <c r="F131" s="1283"/>
    </row>
    <row r="132" spans="1:6" ht="18" customHeight="1" x14ac:dyDescent="0.2">
      <c r="A132" s="1222"/>
      <c r="B132" s="1343"/>
      <c r="C132" s="1203"/>
      <c r="D132" s="9">
        <v>43374</v>
      </c>
      <c r="E132" s="15">
        <v>0.88600000000000001</v>
      </c>
      <c r="F132" s="1283"/>
    </row>
    <row r="133" spans="1:6" ht="18" customHeight="1" x14ac:dyDescent="0.2">
      <c r="A133" s="1222"/>
      <c r="B133" s="1343"/>
      <c r="C133" s="1203"/>
      <c r="D133" s="9">
        <v>43405</v>
      </c>
      <c r="E133" s="15">
        <v>0.879</v>
      </c>
      <c r="F133" s="1283"/>
    </row>
    <row r="134" spans="1:6" ht="18" customHeight="1" x14ac:dyDescent="0.2">
      <c r="A134" s="1222"/>
      <c r="B134" s="1343"/>
      <c r="C134" s="1203"/>
      <c r="D134" s="9">
        <v>43435</v>
      </c>
      <c r="E134" s="15">
        <v>0.86399999999999999</v>
      </c>
      <c r="F134" s="1283"/>
    </row>
    <row r="135" spans="1:6" ht="18" customHeight="1" x14ac:dyDescent="0.2">
      <c r="A135" s="1222"/>
      <c r="B135" s="1343"/>
      <c r="C135" s="1203"/>
      <c r="D135" s="9">
        <v>43466</v>
      </c>
      <c r="E135" s="15">
        <v>0.89200000000000002</v>
      </c>
      <c r="F135" s="1283"/>
    </row>
    <row r="136" spans="1:6" ht="18" customHeight="1" x14ac:dyDescent="0.2">
      <c r="A136" s="1222"/>
      <c r="B136" s="1343"/>
      <c r="C136" s="1203"/>
      <c r="D136" s="9">
        <v>43497</v>
      </c>
      <c r="E136" s="15">
        <v>0.88500000000000001</v>
      </c>
      <c r="F136" s="1283"/>
    </row>
    <row r="137" spans="1:6" ht="18" customHeight="1" x14ac:dyDescent="0.2">
      <c r="A137" s="1222"/>
      <c r="B137" s="1343"/>
      <c r="C137" s="1203"/>
      <c r="D137" s="9">
        <v>43525</v>
      </c>
      <c r="E137" s="15">
        <v>0.879</v>
      </c>
      <c r="F137" s="1283"/>
    </row>
    <row r="138" spans="1:6" ht="18" customHeight="1" x14ac:dyDescent="0.2">
      <c r="A138" s="1222"/>
      <c r="B138" s="1343"/>
      <c r="C138" s="1203"/>
      <c r="D138" s="9">
        <v>43556</v>
      </c>
      <c r="E138" s="15">
        <v>0.88100000000000001</v>
      </c>
      <c r="F138" s="1283"/>
    </row>
    <row r="139" spans="1:6" ht="18" customHeight="1" x14ac:dyDescent="0.2">
      <c r="A139" s="1222"/>
      <c r="B139" s="1343"/>
      <c r="C139" s="1203"/>
      <c r="D139" s="9">
        <v>43586</v>
      </c>
      <c r="E139" s="15">
        <v>0.89800000000000002</v>
      </c>
      <c r="F139" s="1284"/>
    </row>
  </sheetData>
  <mergeCells count="54">
    <mergeCell ref="A128:A139"/>
    <mergeCell ref="B128:B139"/>
    <mergeCell ref="C128:C139"/>
    <mergeCell ref="F128:F139"/>
    <mergeCell ref="A104:A115"/>
    <mergeCell ref="B104:B115"/>
    <mergeCell ref="C104:C115"/>
    <mergeCell ref="F104:F115"/>
    <mergeCell ref="A92:A103"/>
    <mergeCell ref="B92:B103"/>
    <mergeCell ref="C92:C103"/>
    <mergeCell ref="F92:F103"/>
    <mergeCell ref="A116:A127"/>
    <mergeCell ref="B116:B127"/>
    <mergeCell ref="C116:C127"/>
    <mergeCell ref="F116:F127"/>
    <mergeCell ref="A68:A79"/>
    <mergeCell ref="B68:B79"/>
    <mergeCell ref="C68:C79"/>
    <mergeCell ref="F68:F79"/>
    <mergeCell ref="B80:B91"/>
    <mergeCell ref="C80:C91"/>
    <mergeCell ref="F80:F91"/>
    <mergeCell ref="A80:A91"/>
    <mergeCell ref="A55:A66"/>
    <mergeCell ref="B55:B66"/>
    <mergeCell ref="C55:C66"/>
    <mergeCell ref="F55:F66"/>
    <mergeCell ref="A67:F67"/>
    <mergeCell ref="A42:F42"/>
    <mergeCell ref="C43:C54"/>
    <mergeCell ref="F43:F54"/>
    <mergeCell ref="B43:B54"/>
    <mergeCell ref="A43:A54"/>
    <mergeCell ref="A29:F29"/>
    <mergeCell ref="A30:A41"/>
    <mergeCell ref="B30:B41"/>
    <mergeCell ref="C30:C41"/>
    <mergeCell ref="F30:F41"/>
    <mergeCell ref="A17:A28"/>
    <mergeCell ref="B17:B28"/>
    <mergeCell ref="C17:C28"/>
    <mergeCell ref="F17:F28"/>
    <mergeCell ref="A1:A2"/>
    <mergeCell ref="B1:B2"/>
    <mergeCell ref="C1:C2"/>
    <mergeCell ref="D1:E2"/>
    <mergeCell ref="F1:F2"/>
    <mergeCell ref="A3:F3"/>
    <mergeCell ref="A4:A15"/>
    <mergeCell ref="B4:B15"/>
    <mergeCell ref="C4:C15"/>
    <mergeCell ref="F4:F15"/>
    <mergeCell ref="A16:F16"/>
  </mergeCells>
  <hyperlinks>
    <hyperlink ref="A116:A127" location="Data!IK1" display="Data!IK1"/>
    <hyperlink ref="A104:A115" location="Data!IH1" display="Data!IH1"/>
  </hyperlinks>
  <pageMargins left="0.70866141732283472" right="0.70866141732283472" top="0.74803149606299213" bottom="0.74803149606299213" header="0.31496062992125984" footer="0.31496062992125984"/>
  <pageSetup paperSize="9" scale="67" orientation="landscape" r:id="rId1"/>
  <headerFooter>
    <oddHeader>&amp;L&amp;"Arial,Bold"GJ Conference Hotel&amp;R&amp;"Arial,Bold"Corporate Balance Scorecard 2018-19</oddHeader>
  </headerFooter>
  <rowBreaks count="3" manualBreakCount="3">
    <brk id="41" max="5" man="1"/>
    <brk id="79" max="5" man="1"/>
    <brk id="115"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4"/>
  <sheetViews>
    <sheetView workbookViewId="0">
      <selection activeCell="F1" sqref="F1:F1048576"/>
    </sheetView>
  </sheetViews>
  <sheetFormatPr defaultRowHeight="12.75" x14ac:dyDescent="0.2"/>
  <cols>
    <col min="1" max="1" width="5.5703125" customWidth="1"/>
    <col min="2" max="2" width="23" customWidth="1"/>
    <col min="3" max="3" width="134.42578125" customWidth="1"/>
    <col min="4" max="4" width="7.42578125" customWidth="1"/>
    <col min="5" max="5" width="7" customWidth="1"/>
    <col min="6" max="6" width="27.140625" customWidth="1"/>
  </cols>
  <sheetData>
    <row r="2" spans="1:7" s="1013" customFormat="1" ht="15.75" customHeight="1" x14ac:dyDescent="0.2">
      <c r="A2" s="1347" t="s">
        <v>366</v>
      </c>
      <c r="B2" s="1348"/>
      <c r="C2" s="1348"/>
      <c r="D2" s="1348"/>
      <c r="E2" s="1348"/>
      <c r="F2" s="1349"/>
    </row>
    <row r="3" spans="1:7" s="1013" customFormat="1" ht="12.75" customHeight="1" x14ac:dyDescent="0.2">
      <c r="A3" s="1358" t="s">
        <v>29</v>
      </c>
      <c r="B3" s="1355" t="s">
        <v>239</v>
      </c>
      <c r="C3" s="1352"/>
      <c r="D3" s="1014">
        <v>43101</v>
      </c>
      <c r="E3" s="1015"/>
      <c r="F3" s="1213" t="s">
        <v>348</v>
      </c>
      <c r="G3" s="1013" t="s">
        <v>256</v>
      </c>
    </row>
    <row r="4" spans="1:7" s="1013" customFormat="1" x14ac:dyDescent="0.2">
      <c r="A4" s="1359"/>
      <c r="B4" s="1356"/>
      <c r="C4" s="1353"/>
      <c r="D4" s="1014">
        <v>43132</v>
      </c>
      <c r="E4" s="1015"/>
      <c r="F4" s="1214"/>
    </row>
    <row r="5" spans="1:7" s="1013" customFormat="1" x14ac:dyDescent="0.2">
      <c r="A5" s="1359"/>
      <c r="B5" s="1356"/>
      <c r="C5" s="1353"/>
      <c r="D5" s="1014">
        <v>43160</v>
      </c>
      <c r="E5" s="1015"/>
      <c r="F5" s="1214"/>
    </row>
    <row r="6" spans="1:7" s="1013" customFormat="1" x14ac:dyDescent="0.2">
      <c r="A6" s="1359"/>
      <c r="B6" s="1356"/>
      <c r="C6" s="1353"/>
      <c r="D6" s="1014">
        <v>43191</v>
      </c>
      <c r="E6" s="1015"/>
      <c r="F6" s="1214"/>
    </row>
    <row r="7" spans="1:7" s="1013" customFormat="1" x14ac:dyDescent="0.2">
      <c r="A7" s="1359"/>
      <c r="B7" s="1356"/>
      <c r="C7" s="1353"/>
      <c r="D7" s="1014">
        <v>43221</v>
      </c>
      <c r="E7" s="1015"/>
      <c r="F7" s="1214"/>
    </row>
    <row r="8" spans="1:7" s="1013" customFormat="1" x14ac:dyDescent="0.2">
      <c r="A8" s="1359"/>
      <c r="B8" s="1356"/>
      <c r="C8" s="1353"/>
      <c r="D8" s="1014">
        <v>43252</v>
      </c>
      <c r="E8" s="1015"/>
      <c r="F8" s="1214"/>
    </row>
    <row r="9" spans="1:7" s="1013" customFormat="1" x14ac:dyDescent="0.2">
      <c r="A9" s="1359"/>
      <c r="B9" s="1356"/>
      <c r="C9" s="1353"/>
      <c r="D9" s="1014">
        <v>43282</v>
      </c>
      <c r="E9" s="1015"/>
      <c r="F9" s="1214"/>
    </row>
    <row r="10" spans="1:7" s="1013" customFormat="1" x14ac:dyDescent="0.2">
      <c r="A10" s="1359"/>
      <c r="B10" s="1356"/>
      <c r="C10" s="1353"/>
      <c r="D10" s="1014">
        <v>43313</v>
      </c>
      <c r="E10" s="1015"/>
      <c r="F10" s="1214"/>
    </row>
    <row r="11" spans="1:7" s="1013" customFormat="1" x14ac:dyDescent="0.2">
      <c r="A11" s="1359"/>
      <c r="B11" s="1356"/>
      <c r="C11" s="1353"/>
      <c r="D11" s="1014">
        <v>43344</v>
      </c>
      <c r="E11" s="1015"/>
      <c r="F11" s="1214"/>
    </row>
    <row r="12" spans="1:7" s="1013" customFormat="1" x14ac:dyDescent="0.2">
      <c r="A12" s="1359"/>
      <c r="B12" s="1356"/>
      <c r="C12" s="1353"/>
      <c r="D12" s="1014">
        <v>43374</v>
      </c>
      <c r="E12" s="1015"/>
      <c r="F12" s="1214"/>
    </row>
    <row r="13" spans="1:7" s="1013" customFormat="1" x14ac:dyDescent="0.2">
      <c r="A13" s="1359"/>
      <c r="B13" s="1356"/>
      <c r="C13" s="1353"/>
      <c r="D13" s="1014">
        <v>43405</v>
      </c>
      <c r="E13" s="1015"/>
      <c r="F13" s="1214"/>
    </row>
    <row r="14" spans="1:7" s="1013" customFormat="1" x14ac:dyDescent="0.2">
      <c r="A14" s="1360"/>
      <c r="B14" s="1357"/>
      <c r="C14" s="1354"/>
      <c r="D14" s="1014">
        <v>43435</v>
      </c>
      <c r="E14" s="1015"/>
      <c r="F14" s="1215"/>
    </row>
    <row r="15" spans="1:7" s="1013" customFormat="1" ht="12.75" customHeight="1" x14ac:dyDescent="0.2">
      <c r="A15" s="1358" t="s">
        <v>30</v>
      </c>
      <c r="B15" s="1355" t="s">
        <v>240</v>
      </c>
      <c r="C15" s="1352"/>
      <c r="D15" s="1014">
        <v>43101</v>
      </c>
      <c r="E15" s="1015"/>
      <c r="F15" s="1213" t="s">
        <v>348</v>
      </c>
      <c r="G15" s="1013" t="s">
        <v>256</v>
      </c>
    </row>
    <row r="16" spans="1:7" s="1013" customFormat="1" x14ac:dyDescent="0.2">
      <c r="A16" s="1359"/>
      <c r="B16" s="1356"/>
      <c r="C16" s="1353"/>
      <c r="D16" s="1014">
        <v>43132</v>
      </c>
      <c r="E16" s="1015"/>
      <c r="F16" s="1214"/>
    </row>
    <row r="17" spans="1:7" s="1013" customFormat="1" x14ac:dyDescent="0.2">
      <c r="A17" s="1359"/>
      <c r="B17" s="1356"/>
      <c r="C17" s="1353"/>
      <c r="D17" s="1014">
        <v>43160</v>
      </c>
      <c r="E17" s="1015"/>
      <c r="F17" s="1214"/>
    </row>
    <row r="18" spans="1:7" s="1013" customFormat="1" x14ac:dyDescent="0.2">
      <c r="A18" s="1359"/>
      <c r="B18" s="1356"/>
      <c r="C18" s="1353"/>
      <c r="D18" s="1014">
        <v>43191</v>
      </c>
      <c r="E18" s="1015"/>
      <c r="F18" s="1214"/>
    </row>
    <row r="19" spans="1:7" s="1013" customFormat="1" x14ac:dyDescent="0.2">
      <c r="A19" s="1359"/>
      <c r="B19" s="1356"/>
      <c r="C19" s="1353"/>
      <c r="D19" s="1014">
        <v>43221</v>
      </c>
      <c r="E19" s="1015"/>
      <c r="F19" s="1214"/>
    </row>
    <row r="20" spans="1:7" s="1013" customFormat="1" x14ac:dyDescent="0.2">
      <c r="A20" s="1359"/>
      <c r="B20" s="1356"/>
      <c r="C20" s="1353"/>
      <c r="D20" s="1014">
        <v>43252</v>
      </c>
      <c r="E20" s="1015"/>
      <c r="F20" s="1214"/>
    </row>
    <row r="21" spans="1:7" s="1013" customFormat="1" x14ac:dyDescent="0.2">
      <c r="A21" s="1359"/>
      <c r="B21" s="1356"/>
      <c r="C21" s="1353"/>
      <c r="D21" s="1014">
        <v>43282</v>
      </c>
      <c r="E21" s="1015"/>
      <c r="F21" s="1214"/>
    </row>
    <row r="22" spans="1:7" s="1013" customFormat="1" x14ac:dyDescent="0.2">
      <c r="A22" s="1359"/>
      <c r="B22" s="1356"/>
      <c r="C22" s="1353"/>
      <c r="D22" s="1014">
        <v>43313</v>
      </c>
      <c r="E22" s="1015"/>
      <c r="F22" s="1214"/>
    </row>
    <row r="23" spans="1:7" s="1013" customFormat="1" x14ac:dyDescent="0.2">
      <c r="A23" s="1359"/>
      <c r="B23" s="1356"/>
      <c r="C23" s="1353"/>
      <c r="D23" s="1014">
        <v>43344</v>
      </c>
      <c r="E23" s="1015"/>
      <c r="F23" s="1214"/>
    </row>
    <row r="24" spans="1:7" s="1013" customFormat="1" x14ac:dyDescent="0.2">
      <c r="A24" s="1359"/>
      <c r="B24" s="1356"/>
      <c r="C24" s="1353"/>
      <c r="D24" s="1014">
        <v>43374</v>
      </c>
      <c r="E24" s="1015"/>
      <c r="F24" s="1214"/>
    </row>
    <row r="25" spans="1:7" s="1013" customFormat="1" x14ac:dyDescent="0.2">
      <c r="A25" s="1359"/>
      <c r="B25" s="1356"/>
      <c r="C25" s="1353"/>
      <c r="D25" s="1014">
        <v>43405</v>
      </c>
      <c r="E25" s="1015"/>
      <c r="F25" s="1214"/>
    </row>
    <row r="26" spans="1:7" s="1013" customFormat="1" x14ac:dyDescent="0.2">
      <c r="A26" s="1360"/>
      <c r="B26" s="1357"/>
      <c r="C26" s="1354"/>
      <c r="D26" s="1014">
        <v>43435</v>
      </c>
      <c r="E26" s="1015"/>
      <c r="F26" s="1215"/>
    </row>
    <row r="27" spans="1:7" s="1013" customFormat="1" ht="12.75" customHeight="1" x14ac:dyDescent="0.2">
      <c r="A27" s="1350">
        <v>2.7</v>
      </c>
      <c r="B27" s="1286" t="s">
        <v>119</v>
      </c>
      <c r="C27" s="1351"/>
      <c r="D27" s="1014">
        <v>43191</v>
      </c>
      <c r="E27" s="1015"/>
      <c r="F27" s="1224" t="s">
        <v>321</v>
      </c>
      <c r="G27" s="1013" t="s">
        <v>255</v>
      </c>
    </row>
    <row r="28" spans="1:7" s="1013" customFormat="1" x14ac:dyDescent="0.2">
      <c r="A28" s="1350"/>
      <c r="B28" s="1286"/>
      <c r="C28" s="1351"/>
      <c r="D28" s="1014">
        <v>43221</v>
      </c>
      <c r="E28" s="1015"/>
      <c r="F28" s="1224"/>
    </row>
    <row r="29" spans="1:7" s="1013" customFormat="1" x14ac:dyDescent="0.2">
      <c r="A29" s="1350"/>
      <c r="B29" s="1286"/>
      <c r="C29" s="1351"/>
      <c r="D29" s="1014">
        <v>43252</v>
      </c>
      <c r="E29" s="1015"/>
      <c r="F29" s="1224"/>
    </row>
    <row r="30" spans="1:7" s="1013" customFormat="1" x14ac:dyDescent="0.2">
      <c r="A30" s="1350"/>
      <c r="B30" s="1286"/>
      <c r="C30" s="1351"/>
      <c r="D30" s="1014">
        <v>43282</v>
      </c>
      <c r="E30" s="1015"/>
      <c r="F30" s="1224"/>
    </row>
    <row r="31" spans="1:7" s="1013" customFormat="1" x14ac:dyDescent="0.2">
      <c r="A31" s="1350"/>
      <c r="B31" s="1286"/>
      <c r="C31" s="1351"/>
      <c r="D31" s="1014">
        <v>43313</v>
      </c>
      <c r="E31" s="1015"/>
      <c r="F31" s="1224"/>
    </row>
    <row r="32" spans="1:7" s="1013" customFormat="1" x14ac:dyDescent="0.2">
      <c r="A32" s="1350"/>
      <c r="B32" s="1286"/>
      <c r="C32" s="1351"/>
      <c r="D32" s="1014">
        <v>43344</v>
      </c>
      <c r="E32" s="1015"/>
      <c r="F32" s="1224"/>
    </row>
    <row r="33" spans="1:7" s="1013" customFormat="1" x14ac:dyDescent="0.2">
      <c r="A33" s="1350"/>
      <c r="B33" s="1286"/>
      <c r="C33" s="1351"/>
      <c r="D33" s="1014">
        <v>43374</v>
      </c>
      <c r="E33" s="1015"/>
      <c r="F33" s="1224"/>
    </row>
    <row r="34" spans="1:7" s="1013" customFormat="1" x14ac:dyDescent="0.2">
      <c r="A34" s="1350"/>
      <c r="B34" s="1286"/>
      <c r="C34" s="1351"/>
      <c r="D34" s="1014">
        <v>43405</v>
      </c>
      <c r="E34" s="1015"/>
      <c r="F34" s="1224"/>
    </row>
    <row r="35" spans="1:7" s="1013" customFormat="1" x14ac:dyDescent="0.2">
      <c r="A35" s="1350"/>
      <c r="B35" s="1286"/>
      <c r="C35" s="1351"/>
      <c r="D35" s="1014">
        <v>43435</v>
      </c>
      <c r="E35" s="1015"/>
      <c r="F35" s="1224"/>
    </row>
    <row r="36" spans="1:7" s="1013" customFormat="1" x14ac:dyDescent="0.2">
      <c r="A36" s="1350"/>
      <c r="B36" s="1286"/>
      <c r="C36" s="1351"/>
      <c r="D36" s="1014">
        <v>43466</v>
      </c>
      <c r="E36" s="1015"/>
      <c r="F36" s="1224"/>
    </row>
    <row r="37" spans="1:7" s="1013" customFormat="1" x14ac:dyDescent="0.2">
      <c r="A37" s="1350"/>
      <c r="B37" s="1286"/>
      <c r="C37" s="1351"/>
      <c r="D37" s="1014">
        <v>43497</v>
      </c>
      <c r="E37" s="1015"/>
      <c r="F37" s="1224"/>
    </row>
    <row r="38" spans="1:7" s="1013" customFormat="1" x14ac:dyDescent="0.2">
      <c r="A38" s="1350"/>
      <c r="B38" s="1286"/>
      <c r="C38" s="1351"/>
      <c r="D38" s="1014">
        <v>43525</v>
      </c>
      <c r="E38" s="1015"/>
      <c r="F38" s="1224"/>
    </row>
    <row r="39" spans="1:7" s="1013" customFormat="1" ht="12.75" customHeight="1" x14ac:dyDescent="0.2">
      <c r="A39" s="1208">
        <v>3.4</v>
      </c>
      <c r="B39" s="1206" t="s">
        <v>122</v>
      </c>
      <c r="C39" s="1351"/>
      <c r="D39" s="1014">
        <v>43191</v>
      </c>
      <c r="E39" s="1015"/>
      <c r="F39" s="1224" t="s">
        <v>348</v>
      </c>
      <c r="G39" s="1013" t="s">
        <v>256</v>
      </c>
    </row>
    <row r="40" spans="1:7" s="1013" customFormat="1" x14ac:dyDescent="0.2">
      <c r="A40" s="1208"/>
      <c r="B40" s="1206"/>
      <c r="C40" s="1351"/>
      <c r="D40" s="1014">
        <v>43221</v>
      </c>
      <c r="E40" s="1015"/>
      <c r="F40" s="1224"/>
    </row>
    <row r="41" spans="1:7" s="1013" customFormat="1" x14ac:dyDescent="0.2">
      <c r="A41" s="1208"/>
      <c r="B41" s="1206"/>
      <c r="C41" s="1351"/>
      <c r="D41" s="1014">
        <v>43252</v>
      </c>
      <c r="E41" s="1015"/>
      <c r="F41" s="1224"/>
    </row>
    <row r="42" spans="1:7" s="1013" customFormat="1" x14ac:dyDescent="0.2">
      <c r="A42" s="1208"/>
      <c r="B42" s="1206"/>
      <c r="C42" s="1351"/>
      <c r="D42" s="1014">
        <v>43282</v>
      </c>
      <c r="E42" s="1015"/>
      <c r="F42" s="1224"/>
    </row>
    <row r="43" spans="1:7" s="1013" customFormat="1" x14ac:dyDescent="0.2">
      <c r="A43" s="1208"/>
      <c r="B43" s="1206"/>
      <c r="C43" s="1351"/>
      <c r="D43" s="1014">
        <v>43313</v>
      </c>
      <c r="E43" s="1015"/>
      <c r="F43" s="1224"/>
    </row>
    <row r="44" spans="1:7" s="1013" customFormat="1" x14ac:dyDescent="0.2">
      <c r="A44" s="1208"/>
      <c r="B44" s="1206"/>
      <c r="C44" s="1351"/>
      <c r="D44" s="1014">
        <v>43344</v>
      </c>
      <c r="E44" s="1015"/>
      <c r="F44" s="1224"/>
    </row>
    <row r="45" spans="1:7" s="1013" customFormat="1" x14ac:dyDescent="0.2">
      <c r="A45" s="1208"/>
      <c r="B45" s="1206"/>
      <c r="C45" s="1351"/>
      <c r="D45" s="1014">
        <v>43374</v>
      </c>
      <c r="E45" s="1015"/>
      <c r="F45" s="1224"/>
    </row>
    <row r="46" spans="1:7" s="1013" customFormat="1" x14ac:dyDescent="0.2">
      <c r="A46" s="1208"/>
      <c r="B46" s="1206"/>
      <c r="C46" s="1351"/>
      <c r="D46" s="1014">
        <v>43405</v>
      </c>
      <c r="E46" s="1015"/>
      <c r="F46" s="1224"/>
    </row>
    <row r="47" spans="1:7" s="1013" customFormat="1" x14ac:dyDescent="0.2">
      <c r="A47" s="1208"/>
      <c r="B47" s="1206"/>
      <c r="C47" s="1351"/>
      <c r="D47" s="1014">
        <v>43435</v>
      </c>
      <c r="E47" s="1015"/>
      <c r="F47" s="1224"/>
    </row>
    <row r="48" spans="1:7" s="1013" customFormat="1" x14ac:dyDescent="0.2">
      <c r="A48" s="1208"/>
      <c r="B48" s="1206"/>
      <c r="C48" s="1351"/>
      <c r="D48" s="1014">
        <v>43466</v>
      </c>
      <c r="E48" s="1015"/>
      <c r="F48" s="1224"/>
    </row>
    <row r="49" spans="1:7" s="1013" customFormat="1" x14ac:dyDescent="0.2">
      <c r="A49" s="1208"/>
      <c r="B49" s="1206"/>
      <c r="C49" s="1351"/>
      <c r="D49" s="1014">
        <v>43497</v>
      </c>
      <c r="E49" s="1015"/>
      <c r="F49" s="1224"/>
    </row>
    <row r="50" spans="1:7" s="1013" customFormat="1" x14ac:dyDescent="0.2">
      <c r="A50" s="1208"/>
      <c r="B50" s="1206"/>
      <c r="C50" s="1351"/>
      <c r="D50" s="1014">
        <v>43525</v>
      </c>
      <c r="E50" s="1015"/>
      <c r="F50" s="1224"/>
    </row>
    <row r="51" spans="1:7" s="1013" customFormat="1" ht="12.75" customHeight="1" x14ac:dyDescent="0.2">
      <c r="A51" s="1208">
        <v>4.4000000000000004</v>
      </c>
      <c r="B51" s="1206" t="s">
        <v>136</v>
      </c>
      <c r="C51" s="1351"/>
      <c r="D51" s="1014">
        <v>43191</v>
      </c>
      <c r="E51" s="1015">
        <f>IFERROR(IF(VLOOKUP(D51,Data!A$2:EQ$101,130,FALSE)="","",(VLOOKUP(D51,Data!A$2:EQ$101,130,FALSE))),"")</f>
        <v>4.0000000000000001E-3</v>
      </c>
      <c r="F51" s="1224" t="s">
        <v>348</v>
      </c>
      <c r="G51" s="1013" t="s">
        <v>256</v>
      </c>
    </row>
    <row r="52" spans="1:7" s="1013" customFormat="1" x14ac:dyDescent="0.2">
      <c r="A52" s="1208"/>
      <c r="B52" s="1206"/>
      <c r="C52" s="1351"/>
      <c r="D52" s="1014">
        <v>43221</v>
      </c>
      <c r="E52" s="1015">
        <f>IFERROR(IF(VLOOKUP(D52,Data!A$2:EQ$101,130,FALSE)="","",(VLOOKUP(D52,Data!A$2:EQ$101,130,FALSE))),"")</f>
        <v>8.0000000000000002E-3</v>
      </c>
      <c r="F52" s="1224"/>
    </row>
    <row r="53" spans="1:7" s="1013" customFormat="1" x14ac:dyDescent="0.2">
      <c r="A53" s="1208"/>
      <c r="B53" s="1206"/>
      <c r="C53" s="1351"/>
      <c r="D53" s="1014">
        <v>43252</v>
      </c>
      <c r="E53" s="1015">
        <f>IFERROR(IF(VLOOKUP(D53,Data!A$2:EQ$101,130,FALSE)="","",(VLOOKUP(D53,Data!A$2:EQ$101,130,FALSE))),"")</f>
        <v>3.4000000000000002E-2</v>
      </c>
      <c r="F53" s="1224"/>
    </row>
    <row r="54" spans="1:7" s="1013" customFormat="1" x14ac:dyDescent="0.2">
      <c r="A54" s="1208"/>
      <c r="B54" s="1206"/>
      <c r="C54" s="1351"/>
      <c r="D54" s="1014">
        <v>43282</v>
      </c>
      <c r="E54" s="1015">
        <f>IFERROR(IF(VLOOKUP(D54,Data!A$2:EQ$101,130,FALSE)="","",(VLOOKUP(D54,Data!A$2:EQ$101,130,FALSE))),"")</f>
        <v>5.0999999999999997E-2</v>
      </c>
      <c r="F54" s="1224"/>
    </row>
    <row r="55" spans="1:7" s="1013" customFormat="1" x14ac:dyDescent="0.2">
      <c r="A55" s="1208"/>
      <c r="B55" s="1206"/>
      <c r="C55" s="1351"/>
      <c r="D55" s="1014">
        <v>43313</v>
      </c>
      <c r="E55" s="1015">
        <f>IFERROR(IF(VLOOKUP(D55,Data!A$2:EQ$101,130,FALSE)="","",(VLOOKUP(D55,Data!A$2:EQ$101,130,FALSE))),"")</f>
        <v>6.0999999999999999E-2</v>
      </c>
      <c r="F55" s="1224"/>
    </row>
    <row r="56" spans="1:7" s="1013" customFormat="1" x14ac:dyDescent="0.2">
      <c r="A56" s="1208"/>
      <c r="B56" s="1206"/>
      <c r="C56" s="1351"/>
      <c r="D56" s="1014">
        <v>43344</v>
      </c>
      <c r="E56" s="1015">
        <f>IFERROR(IF(VLOOKUP(D56,Data!A$2:EQ$101,130,FALSE)="","",(VLOOKUP(D56,Data!A$2:EQ$101,130,FALSE))),"")</f>
        <v>8.2000000000000003E-2</v>
      </c>
      <c r="F56" s="1224"/>
    </row>
    <row r="57" spans="1:7" s="1013" customFormat="1" x14ac:dyDescent="0.2">
      <c r="A57" s="1208"/>
      <c r="B57" s="1206"/>
      <c r="C57" s="1351"/>
      <c r="D57" s="1014">
        <v>43374</v>
      </c>
      <c r="E57" s="1015">
        <f>IFERROR(IF(VLOOKUP(D57,Data!A$2:EQ$101,130,FALSE)="","",(VLOOKUP(D57,Data!A$2:EQ$101,130,FALSE))),"")</f>
        <v>9.1999999999999998E-2</v>
      </c>
      <c r="F57" s="1224"/>
    </row>
    <row r="58" spans="1:7" s="1013" customFormat="1" x14ac:dyDescent="0.2">
      <c r="A58" s="1208"/>
      <c r="B58" s="1206"/>
      <c r="C58" s="1351"/>
      <c r="D58" s="1014">
        <v>43405</v>
      </c>
      <c r="E58" s="1015">
        <f>IFERROR(IF(VLOOKUP(D58,Data!A$2:EQ$101,130,FALSE)="","",(VLOOKUP(D58,Data!A$2:EQ$101,130,FALSE))),"")</f>
        <v>9.4E-2</v>
      </c>
      <c r="F58" s="1224"/>
    </row>
    <row r="59" spans="1:7" s="1013" customFormat="1" x14ac:dyDescent="0.2">
      <c r="A59" s="1208"/>
      <c r="B59" s="1206"/>
      <c r="C59" s="1351"/>
      <c r="D59" s="1014">
        <v>43435</v>
      </c>
      <c r="E59" s="1015">
        <f>IFERROR(IF(VLOOKUP(D59,Data!A$2:EQ$101,130,FALSE)="","",(VLOOKUP(D59,Data!A$2:EQ$101,130,FALSE))),"")</f>
        <v>8.3000000000000004E-2</v>
      </c>
      <c r="F59" s="1224"/>
    </row>
    <row r="60" spans="1:7" s="1013" customFormat="1" x14ac:dyDescent="0.2">
      <c r="A60" s="1208"/>
      <c r="B60" s="1206"/>
      <c r="C60" s="1351"/>
      <c r="D60" s="1014">
        <v>43466</v>
      </c>
      <c r="E60" s="1015">
        <f>IFERROR(IF(VLOOKUP(D60,Data!A$2:EQ$101,130,FALSE)="","",(VLOOKUP(D60,Data!A$2:EQ$101,130,FALSE))),"")</f>
        <v>7.9000000000000001E-2</v>
      </c>
      <c r="F60" s="1224"/>
    </row>
    <row r="61" spans="1:7" s="1013" customFormat="1" x14ac:dyDescent="0.2">
      <c r="A61" s="1208"/>
      <c r="B61" s="1206"/>
      <c r="C61" s="1351"/>
      <c r="D61" s="1014">
        <v>43497</v>
      </c>
      <c r="E61" s="1015">
        <f>IFERROR(IF(VLOOKUP(D61,Data!A$2:EQ$101,130,FALSE)="","",(VLOOKUP(D61,Data!A$2:EQ$101,130,FALSE))),"")</f>
        <v>8.4000000000000005E-2</v>
      </c>
      <c r="F61" s="1224"/>
    </row>
    <row r="62" spans="1:7" s="1013" customFormat="1" x14ac:dyDescent="0.2">
      <c r="A62" s="1208"/>
      <c r="B62" s="1206"/>
      <c r="C62" s="1351"/>
      <c r="D62" s="1014">
        <v>43525</v>
      </c>
      <c r="E62" s="1015">
        <f>IFERROR(IF(VLOOKUP(D62,Data!A$2:EQ$101,130,FALSE)="","",(VLOOKUP(D62,Data!A$2:EQ$101,130,FALSE))),"")</f>
        <v>0.108</v>
      </c>
      <c r="F62" s="1224"/>
    </row>
    <row r="63" spans="1:7" x14ac:dyDescent="0.2">
      <c r="A63" s="1297" t="s">
        <v>386</v>
      </c>
      <c r="B63" s="1199" t="s">
        <v>197</v>
      </c>
      <c r="C63" s="1290"/>
      <c r="D63" s="25">
        <v>43191</v>
      </c>
      <c r="E63" s="54"/>
      <c r="F63" s="1361" t="s">
        <v>355</v>
      </c>
    </row>
    <row r="64" spans="1:7" x14ac:dyDescent="0.2">
      <c r="A64" s="1297"/>
      <c r="B64" s="1199"/>
      <c r="C64" s="1290"/>
      <c r="D64" s="25">
        <v>43221</v>
      </c>
      <c r="E64" s="54"/>
      <c r="F64" s="1361"/>
    </row>
    <row r="65" spans="1:6" x14ac:dyDescent="0.2">
      <c r="A65" s="1297"/>
      <c r="B65" s="1199"/>
      <c r="C65" s="1290"/>
      <c r="D65" s="22">
        <v>43252</v>
      </c>
      <c r="E65" s="707">
        <v>1</v>
      </c>
      <c r="F65" s="1361"/>
    </row>
    <row r="66" spans="1:6" x14ac:dyDescent="0.2">
      <c r="A66" s="1297"/>
      <c r="B66" s="1199"/>
      <c r="C66" s="1290"/>
      <c r="D66" s="35">
        <v>43282</v>
      </c>
      <c r="E66" s="53"/>
      <c r="F66" s="1361"/>
    </row>
    <row r="67" spans="1:6" x14ac:dyDescent="0.2">
      <c r="A67" s="1297"/>
      <c r="B67" s="1199"/>
      <c r="C67" s="1290"/>
      <c r="D67" s="25">
        <v>43313</v>
      </c>
      <c r="E67" s="54"/>
      <c r="F67" s="1361"/>
    </row>
    <row r="68" spans="1:6" x14ac:dyDescent="0.2">
      <c r="A68" s="1297"/>
      <c r="B68" s="1199"/>
      <c r="C68" s="1290"/>
      <c r="D68" s="11">
        <v>43344</v>
      </c>
      <c r="E68" s="708">
        <v>0.5</v>
      </c>
      <c r="F68" s="1361"/>
    </row>
    <row r="69" spans="1:6" x14ac:dyDescent="0.2">
      <c r="A69" s="1297"/>
      <c r="B69" s="1199"/>
      <c r="C69" s="1290"/>
      <c r="D69" s="35">
        <v>43374</v>
      </c>
      <c r="E69" s="53"/>
      <c r="F69" s="1361"/>
    </row>
    <row r="70" spans="1:6" x14ac:dyDescent="0.2">
      <c r="A70" s="1297"/>
      <c r="B70" s="1199"/>
      <c r="C70" s="1290"/>
      <c r="D70" s="35">
        <v>43405</v>
      </c>
      <c r="E70" s="54"/>
      <c r="F70" s="1361"/>
    </row>
    <row r="71" spans="1:6" x14ac:dyDescent="0.2">
      <c r="A71" s="1297"/>
      <c r="B71" s="1199"/>
      <c r="C71" s="1290"/>
      <c r="D71" s="11">
        <v>43435</v>
      </c>
      <c r="E71" s="901">
        <v>0.33</v>
      </c>
      <c r="F71" s="1361"/>
    </row>
    <row r="72" spans="1:6" x14ac:dyDescent="0.2">
      <c r="A72" s="1297"/>
      <c r="B72" s="1199"/>
      <c r="C72" s="1290"/>
      <c r="D72" s="35">
        <v>43466</v>
      </c>
      <c r="E72" s="53"/>
      <c r="F72" s="1361"/>
    </row>
    <row r="73" spans="1:6" x14ac:dyDescent="0.2">
      <c r="A73" s="1297"/>
      <c r="B73" s="1199"/>
      <c r="C73" s="1290"/>
      <c r="D73" s="35">
        <v>43497</v>
      </c>
      <c r="E73" s="54"/>
      <c r="F73" s="1361"/>
    </row>
    <row r="74" spans="1:6" x14ac:dyDescent="0.2">
      <c r="A74" s="1297"/>
      <c r="B74" s="1199"/>
      <c r="C74" s="1290"/>
      <c r="D74" s="11">
        <v>43525</v>
      </c>
      <c r="E74" s="901">
        <v>0.4</v>
      </c>
      <c r="F74" s="1361"/>
    </row>
  </sheetData>
  <mergeCells count="25">
    <mergeCell ref="A63:A74"/>
    <mergeCell ref="B63:B74"/>
    <mergeCell ref="C63:C74"/>
    <mergeCell ref="F63:F74"/>
    <mergeCell ref="A15:A26"/>
    <mergeCell ref="A51:A62"/>
    <mergeCell ref="B51:B62"/>
    <mergeCell ref="C51:C62"/>
    <mergeCell ref="F51:F62"/>
    <mergeCell ref="A39:A50"/>
    <mergeCell ref="B39:B50"/>
    <mergeCell ref="C39:C50"/>
    <mergeCell ref="F39:F50"/>
    <mergeCell ref="A2:F2"/>
    <mergeCell ref="A27:A38"/>
    <mergeCell ref="B27:B38"/>
    <mergeCell ref="C27:C38"/>
    <mergeCell ref="F27:F38"/>
    <mergeCell ref="F15:F26"/>
    <mergeCell ref="C15:C26"/>
    <mergeCell ref="B15:B26"/>
    <mergeCell ref="F3:F14"/>
    <mergeCell ref="C3:C14"/>
    <mergeCell ref="B3:B14"/>
    <mergeCell ref="A3:A14"/>
  </mergeCells>
  <hyperlinks>
    <hyperlink ref="A27:A38" location="Data!CF1" display="Data!CF1"/>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vt:lpstr>
      <vt:lpstr>GJNH</vt:lpstr>
      <vt:lpstr>Bed Occupancy &amp; Waiting Lists</vt:lpstr>
      <vt:lpstr>DOSA &amp; Cancellation</vt:lpstr>
      <vt:lpstr>GJ Conference Hotel</vt:lpstr>
      <vt:lpstr>Inactive KPIs</vt:lpstr>
      <vt:lpstr>'Bed Occupancy &amp; Waiting Lists'!Print_Area</vt:lpstr>
      <vt:lpstr>'DOSA &amp; Cancellation'!Print_Area</vt:lpstr>
      <vt:lpstr>'GJ Conference Hotel'!Print_Area</vt:lpstr>
      <vt:lpstr>GJNH!Print_Area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mcqueen</dc:creator>
  <cp:lastModifiedBy>Brysong</cp:lastModifiedBy>
  <cp:lastPrinted>2019-07-02T13:53:45Z</cp:lastPrinted>
  <dcterms:created xsi:type="dcterms:W3CDTF">2007-02-25T21:51:48Z</dcterms:created>
  <dcterms:modified xsi:type="dcterms:W3CDTF">2019-07-09T13:09:11Z</dcterms:modified>
</cp:coreProperties>
</file>